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alaciomu\Documents\2017\blog\"/>
    </mc:Choice>
  </mc:AlternateContent>
  <bookViews>
    <workbookView xWindow="0" yWindow="0" windowWidth="20490" windowHeight="7620"/>
  </bookViews>
  <sheets>
    <sheet name="Web" sheetId="6" r:id="rId1"/>
    <sheet name="Youtube" sheetId="5" r:id="rId2"/>
    <sheet name="Facebook" sheetId="2" r:id="rId3"/>
    <sheet name="Twitter" sheetId="1" r:id="rId4"/>
    <sheet name="Instagram" sheetId="4" r:id="rId5"/>
    <sheet name="Marketing Contenidos" sheetId="7" r:id="rId6"/>
  </sheets>
  <calcPr calcId="162913"/>
</workbook>
</file>

<file path=xl/calcChain.xml><?xml version="1.0" encoding="utf-8"?>
<calcChain xmlns="http://schemas.openxmlformats.org/spreadsheetml/2006/main">
  <c r="F83" i="7" l="1"/>
  <c r="E83" i="7"/>
  <c r="D83" i="7"/>
  <c r="C83" i="7"/>
  <c r="O82" i="7"/>
  <c r="O81" i="7"/>
  <c r="O80" i="7"/>
  <c r="O79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O72" i="7"/>
  <c r="O71" i="7"/>
  <c r="O70" i="7"/>
  <c r="O69" i="7"/>
  <c r="O68" i="7"/>
  <c r="O67" i="7"/>
  <c r="O66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O57" i="7"/>
  <c r="O56" i="7"/>
  <c r="O55" i="7"/>
  <c r="O54" i="7"/>
  <c r="O53" i="7"/>
  <c r="O52" i="7"/>
  <c r="O51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N27" i="7"/>
  <c r="M27" i="7"/>
  <c r="L27" i="7"/>
  <c r="K27" i="7"/>
  <c r="J27" i="7"/>
  <c r="I27" i="7"/>
  <c r="H27" i="7"/>
  <c r="G27" i="7"/>
  <c r="F27" i="7"/>
  <c r="E27" i="7"/>
  <c r="D27" i="7"/>
  <c r="C27" i="7"/>
  <c r="O26" i="7"/>
  <c r="O25" i="7"/>
  <c r="O24" i="7"/>
  <c r="O23" i="7"/>
  <c r="O22" i="7"/>
  <c r="O21" i="7"/>
  <c r="O20" i="7"/>
  <c r="O19" i="7"/>
  <c r="O45" i="7" l="1"/>
  <c r="O27" i="7"/>
  <c r="O60" i="7"/>
  <c r="O74" i="7"/>
  <c r="O83" i="7"/>
  <c r="G19" i="2" l="1"/>
  <c r="F27" i="2"/>
  <c r="G20" i="6"/>
  <c r="F28" i="1"/>
  <c r="G20" i="1"/>
  <c r="G30" i="6"/>
  <c r="E36" i="6"/>
  <c r="F30" i="5"/>
  <c r="D30" i="5"/>
  <c r="G22" i="5"/>
  <c r="G30" i="5"/>
  <c r="G26" i="5"/>
  <c r="G30" i="4"/>
  <c r="F30" i="4"/>
  <c r="D30" i="4"/>
  <c r="G26" i="4"/>
  <c r="G22" i="4"/>
  <c r="E31" i="2"/>
  <c r="G27" i="2"/>
  <c r="D27" i="2"/>
  <c r="G23" i="2"/>
  <c r="E32" i="1"/>
  <c r="G28" i="1"/>
  <c r="D28" i="1"/>
  <c r="G24" i="1"/>
</calcChain>
</file>

<file path=xl/sharedStrings.xml><?xml version="1.0" encoding="utf-8"?>
<sst xmlns="http://schemas.openxmlformats.org/spreadsheetml/2006/main" count="337" uniqueCount="123">
  <si>
    <t>Audiencia</t>
  </si>
  <si>
    <t>Fans perdidos</t>
  </si>
  <si>
    <t>Fans ganados</t>
  </si>
  <si>
    <t>Orgánico</t>
  </si>
  <si>
    <t>Pagado</t>
  </si>
  <si>
    <t>Alcance</t>
  </si>
  <si>
    <t>Interacción</t>
  </si>
  <si>
    <t>Fans anteriores</t>
  </si>
  <si>
    <t>Anterior</t>
  </si>
  <si>
    <t>Visitas</t>
  </si>
  <si>
    <t>Evolución</t>
  </si>
  <si>
    <t>Actual</t>
  </si>
  <si>
    <t>Seguidores anteriores</t>
  </si>
  <si>
    <t>Seguidores actuales</t>
  </si>
  <si>
    <t>Suscriptores anteriores</t>
  </si>
  <si>
    <t>Total</t>
  </si>
  <si>
    <t>Suscriptores actuales</t>
  </si>
  <si>
    <t>Usuarios</t>
  </si>
  <si>
    <t>Usuarios anteriores</t>
  </si>
  <si>
    <t>Usuarios actuales</t>
  </si>
  <si>
    <t>Referal</t>
  </si>
  <si>
    <t>Social</t>
  </si>
  <si>
    <t>Directo</t>
  </si>
  <si>
    <t>Visitantes</t>
  </si>
  <si>
    <t>Visitantes únicos</t>
  </si>
  <si>
    <t>Visitantes recurrentes</t>
  </si>
  <si>
    <t>Canales</t>
  </si>
  <si>
    <t>Hombres</t>
  </si>
  <si>
    <t>Mujeres</t>
  </si>
  <si>
    <t>%Rebote</t>
  </si>
  <si>
    <t xml:space="preserve">Seguidores actuales </t>
  </si>
  <si>
    <t xml:space="preserve"> 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</si>
  <si>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</si>
  <si>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</si>
  <si>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</si>
  <si>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</si>
  <si>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</si>
  <si>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</si>
  <si>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</si>
  <si>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</si>
  <si>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</si>
  <si>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</si>
  <si>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</si>
  <si>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</si>
  <si>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</si>
  <si>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Tu sitio Web</t>
  </si>
  <si>
    <t>Tu Fan page Facebook</t>
  </si>
  <si>
    <t>Tu Perfil Twitter</t>
  </si>
  <si>
    <t>Tu Perfil Instagram</t>
  </si>
  <si>
    <t>Tu canal Youtube</t>
  </si>
  <si>
    <t>1. Actividad: Todos los contenidos publicados en redes sociales</t>
  </si>
  <si>
    <t>Plataforma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</si>
  <si>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</si>
  <si>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</si>
  <si>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</si>
  <si>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</si>
  <si>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</si>
  <si>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</si>
  <si>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</si>
  <si>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</si>
  <si>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</si>
  <si>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</si>
  <si>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</si>
  <si>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</si>
  <si>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</si>
  <si>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 (sin Valor añadido)</t>
  </si>
  <si>
    <t>Blog</t>
  </si>
  <si>
    <t>Número de Artículos</t>
  </si>
  <si>
    <t>Facebook</t>
  </si>
  <si>
    <t>Número de Publicaciones</t>
  </si>
  <si>
    <t xml:space="preserve">Google+ </t>
  </si>
  <si>
    <t>Twitter</t>
  </si>
  <si>
    <t>Número de Tweets</t>
  </si>
  <si>
    <t>Pinterest</t>
  </si>
  <si>
    <t>Número de Tableros</t>
  </si>
  <si>
    <t xml:space="preserve">Snapchat </t>
  </si>
  <si>
    <t>Número de historias</t>
  </si>
  <si>
    <t>Instagram</t>
  </si>
  <si>
    <t>Número de Publicaciones e historias</t>
  </si>
  <si>
    <t xml:space="preserve">Youtube </t>
  </si>
  <si>
    <t>Número de vídeos subidos</t>
  </si>
  <si>
    <t>Interacciones</t>
  </si>
  <si>
    <t>Número de Interacciones (share+likes+comment+ totalclics)</t>
  </si>
  <si>
    <t>Google+</t>
  </si>
  <si>
    <t>Número de +1</t>
  </si>
  <si>
    <t>Número de comentarios</t>
  </si>
  <si>
    <t>Número de publicaciones compartidas</t>
  </si>
  <si>
    <t>Número de Interacciones totales</t>
  </si>
  <si>
    <t>Número de Retweets+Favoritos+ Respuestas</t>
  </si>
  <si>
    <t>Número de me gusta</t>
  </si>
  <si>
    <t>Numero de comentarios</t>
  </si>
  <si>
    <t xml:space="preserve">Número de comentarios en las historias </t>
  </si>
  <si>
    <t>Número de interacciones (clics+ me gusta)</t>
  </si>
  <si>
    <t>Youtube</t>
  </si>
  <si>
    <t>Número de "Me Gusta"( Videos Publicados MES)</t>
  </si>
  <si>
    <t>Número de "No Me Gusta"( Videos Publicados MES)</t>
  </si>
  <si>
    <t>Número de Comentarios ( Videos Publicados MES)</t>
  </si>
  <si>
    <t>3. Alcance: Estimación de cuántas personas han podido ver tus publicaciones</t>
  </si>
  <si>
    <t>Número de Visitas</t>
  </si>
  <si>
    <t>Alcance Estimado (esta cifra viene tal cuál en las métricas de Facebook)</t>
  </si>
  <si>
    <t>Impresiones Twitter</t>
  </si>
  <si>
    <t>Vistas</t>
  </si>
  <si>
    <t xml:space="preserve">Vistas en las historias </t>
  </si>
  <si>
    <t>Snapchat</t>
  </si>
  <si>
    <t>Vistas en los snaps</t>
  </si>
  <si>
    <t>Número de impresiones</t>
  </si>
  <si>
    <t>Reproducción todos los videos</t>
  </si>
  <si>
    <t>4. Subscriptores: el número de integrantes de tu comunidad social y lectores</t>
  </si>
  <si>
    <t>Canal</t>
  </si>
  <si>
    <t>Suscriptores</t>
  </si>
  <si>
    <t xml:space="preserve">Blog </t>
  </si>
  <si>
    <t>Número de suscriptores</t>
  </si>
  <si>
    <t>Número de Fans</t>
  </si>
  <si>
    <t>Número de Seguidores</t>
  </si>
  <si>
    <t>Número de personas que te tienen en sus círculos</t>
  </si>
  <si>
    <t>Número de seguidores</t>
  </si>
  <si>
    <t>Número de suscriptores al Canal</t>
  </si>
  <si>
    <t>5. Menciones y Atenciones: el número de integrantes de tu comunidad social y lectores</t>
  </si>
  <si>
    <t>Atenciones</t>
  </si>
  <si>
    <t>Menciones positivas</t>
  </si>
  <si>
    <t>Menciones Negativas</t>
  </si>
  <si>
    <t>Número de Vídeos Visionados/publicados en el mes</t>
  </si>
  <si>
    <r>
      <t xml:space="preserve">2. Interacciones: Todo lo que tus fans, seguidores o lectores han publicado en alguna de tus plataformas (también conocido como </t>
    </r>
    <r>
      <rPr>
        <b/>
        <i/>
        <sz val="14"/>
        <color theme="0"/>
        <rFont val="Arial Bold"/>
      </rPr>
      <t>Engagement</t>
    </r>
    <r>
      <rPr>
        <b/>
        <sz val="14"/>
        <color theme="0"/>
        <rFont val="Arial Bold"/>
      </rPr>
      <t xml:space="preserve"> o </t>
    </r>
    <r>
      <rPr>
        <b/>
        <i/>
        <sz val="14"/>
        <color theme="0"/>
        <rFont val="Arial Bold"/>
      </rPr>
      <t>fidelización</t>
    </r>
    <r>
      <rPr>
        <b/>
        <sz val="14"/>
        <color theme="0"/>
        <rFont val="Arial Bold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</si>
</sst>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_ ;[Red]\-0\ "/>
    <numFmt numFmtId="166" formatCode="#,##0;[Red]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Arial"/>
      <family val="2"/>
    </font>
    <font>
      <sz val="8"/>
      <color indexed="9"/>
      <name val="Arial Bold"/>
    </font>
    <font>
      <sz val="8"/>
      <color indexed="9"/>
      <name val="Arial Bold Italic"/>
    </font>
    <font>
      <sz val="8"/>
      <color indexed="9"/>
      <name val="Helvetica Neue"/>
    </font>
    <font>
      <sz val="8"/>
      <name val="Arial Bold"/>
    </font>
    <font>
      <sz val="8"/>
      <name val="Arial"/>
      <family val="2"/>
    </font>
    <font>
      <sz val="8"/>
      <name val="Arial Bold Italic"/>
    </font>
    <font>
      <sz val="8"/>
      <color theme="1"/>
      <name val="Arial Bold"/>
    </font>
    <font>
      <sz val="8"/>
      <color theme="1"/>
      <name val="Arial"/>
      <family val="2"/>
    </font>
    <font>
      <sz val="8"/>
      <color theme="1"/>
      <name val="Arial Bold Italic"/>
    </font>
    <font>
      <b/>
      <sz val="14"/>
      <color theme="0"/>
      <name val="Arial Bold"/>
    </font>
    <font>
      <b/>
      <sz val="14"/>
      <color theme="0"/>
      <name val="Arial"/>
      <family val="2"/>
    </font>
    <font>
      <sz val="8"/>
      <color theme="0"/>
      <name val="Arial Bold"/>
    </font>
    <font>
      <sz val="8"/>
      <color theme="0"/>
      <name val="Arial"/>
      <family val="2"/>
    </font>
    <font>
      <sz val="8"/>
      <color theme="0"/>
      <name val="Arial Bold Italic"/>
    </font>
    <font>
      <b/>
      <sz val="16"/>
      <color theme="0"/>
      <name val="Arial Bold"/>
    </font>
    <font>
      <b/>
      <sz val="16"/>
      <color theme="0"/>
      <name val="Arial"/>
      <family val="2"/>
    </font>
    <font>
      <sz val="8"/>
      <name val="Helvetica Neue"/>
    </font>
    <font>
      <b/>
      <i/>
      <sz val="14"/>
      <color theme="0"/>
      <name val="Arial Bold"/>
    </font>
    <font>
      <b/>
      <sz val="8"/>
      <name val="Arial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F0D0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158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3" tint="0.79998168889431442"/>
      </top>
      <bottom/>
      <diagonal/>
    </border>
    <border>
      <left style="thin">
        <color theme="3" tint="0.79998168889431442"/>
      </left>
      <right/>
      <top style="medium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medium">
        <color theme="3" tint="0.79998168889431442"/>
      </bottom>
      <diagonal/>
    </border>
    <border>
      <left/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rgb="FF9D4B07"/>
      </left>
      <right/>
      <top style="medium">
        <color rgb="FF9D4B07"/>
      </top>
      <bottom/>
      <diagonal/>
    </border>
    <border>
      <left/>
      <right style="thin">
        <color rgb="FF9D4B07"/>
      </right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 style="thin">
        <color rgb="FF9D4B07"/>
      </bottom>
      <diagonal/>
    </border>
    <border>
      <left/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/>
      <top/>
      <bottom style="medium">
        <color rgb="FF9D4B07"/>
      </bottom>
      <diagonal/>
    </border>
    <border>
      <left/>
      <right style="thin">
        <color rgb="FF9D4B07"/>
      </right>
      <top/>
      <bottom style="medium">
        <color rgb="FF9D4B07"/>
      </bottom>
      <diagonal/>
    </border>
    <border>
      <left style="thin">
        <color rgb="FF9D4B07"/>
      </left>
      <right/>
      <top style="thin">
        <color rgb="FF9D4B07"/>
      </top>
      <bottom style="medium">
        <color rgb="FF9D4B07"/>
      </bottom>
      <diagonal/>
    </border>
    <border>
      <left/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/>
      <bottom style="medium">
        <color rgb="FF9D4B07"/>
      </bottom>
      <diagonal/>
    </border>
    <border>
      <left/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9D4B07"/>
      </left>
      <right style="thin">
        <color indexed="64"/>
      </right>
      <top style="medium">
        <color rgb="FF9D4B07"/>
      </top>
      <bottom style="thin">
        <color rgb="FF9D4B07"/>
      </bottom>
      <diagonal/>
    </border>
    <border>
      <left style="thin">
        <color indexed="64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medium">
        <color rgb="FFEF3D3D"/>
      </left>
      <right/>
      <top style="medium">
        <color rgb="FFEF3D3D"/>
      </top>
      <bottom/>
      <diagonal/>
    </border>
    <border>
      <left/>
      <right/>
      <top style="medium">
        <color rgb="FFEF3D3D"/>
      </top>
      <bottom/>
      <diagonal/>
    </border>
    <border>
      <left style="thin">
        <color rgb="FFEF3D3D"/>
      </left>
      <right/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/>
      <diagonal/>
    </border>
    <border>
      <left style="medium">
        <color rgb="FFEF3D3D"/>
      </left>
      <right/>
      <top/>
      <bottom style="medium">
        <color rgb="FFEF3D3D"/>
      </bottom>
      <diagonal/>
    </border>
    <border>
      <left/>
      <right/>
      <top/>
      <bottom style="medium">
        <color rgb="FFEF3D3D"/>
      </bottom>
      <diagonal/>
    </border>
    <border>
      <left style="thin">
        <color rgb="FFEF3D3D"/>
      </left>
      <right/>
      <top style="thin">
        <color rgb="FFEF3D3D"/>
      </top>
      <bottom style="medium">
        <color rgb="FFEF3D3D"/>
      </bottom>
      <diagonal/>
    </border>
    <border>
      <left/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indexed="64"/>
      </right>
      <top style="medium">
        <color rgb="FFEF3D3D"/>
      </top>
      <bottom/>
      <diagonal/>
    </border>
    <border>
      <left style="thin">
        <color indexed="64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thin">
        <color indexed="64"/>
      </right>
      <top style="medium">
        <color rgb="FFEF3D3D"/>
      </top>
      <bottom style="thin">
        <color rgb="FFEF3D3D"/>
      </bottom>
      <diagonal/>
    </border>
    <border>
      <left style="thin">
        <color indexed="64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3" tint="0.79998168889431442"/>
      </top>
      <bottom/>
      <diagonal/>
    </border>
    <border>
      <left/>
      <right style="thin">
        <color theme="6" tint="0.39997558519241921"/>
      </right>
      <top style="thin">
        <color theme="3" tint="0.79998168889431442"/>
      </top>
      <bottom/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/>
      <top style="medium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3" tint="0.79998168889431442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3" tint="0.79998168889431442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medium">
        <color theme="6" tint="0.39997558519241921"/>
      </left>
      <right/>
      <top/>
      <bottom/>
      <diagonal/>
    </border>
    <border>
      <left style="thin">
        <color theme="6" tint="0.39997558519241921"/>
      </left>
      <right style="medium">
        <color theme="6" tint="0.39997558519241921"/>
      </right>
      <top/>
      <bottom/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/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indexed="64"/>
      </right>
      <top style="medium">
        <color theme="6" tint="0.39997558519241921"/>
      </top>
      <bottom/>
      <diagonal/>
    </border>
    <border>
      <left style="thin">
        <color indexed="64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indexed="64"/>
      </left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medium">
        <color theme="6" tint="0.39997558519241921"/>
      </right>
      <top style="thin">
        <color theme="6" tint="0.3999755851924192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2" fillId="2" borderId="0" xfId="0" applyFont="1" applyFill="1"/>
    <xf numFmtId="0" fontId="4" fillId="2" borderId="139" xfId="0" applyFont="1" applyFill="1" applyBorder="1" applyAlignment="1">
      <alignment horizontal="center"/>
    </xf>
    <xf numFmtId="0" fontId="4" fillId="2" borderId="140" xfId="0" applyFont="1" applyFill="1" applyBorder="1" applyAlignment="1">
      <alignment horizontal="center"/>
    </xf>
    <xf numFmtId="0" fontId="4" fillId="2" borderId="141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42" xfId="0" applyFont="1" applyFill="1" applyBorder="1" applyAlignment="1">
      <alignment horizontal="center"/>
    </xf>
    <xf numFmtId="3" fontId="2" fillId="2" borderId="138" xfId="0" applyNumberFormat="1" applyFont="1" applyFill="1" applyBorder="1"/>
    <xf numFmtId="3" fontId="2" fillId="2" borderId="143" xfId="0" applyNumberFormat="1" applyFont="1" applyFill="1" applyBorder="1"/>
    <xf numFmtId="0" fontId="4" fillId="2" borderId="94" xfId="0" applyFont="1" applyFill="1" applyBorder="1" applyAlignment="1">
      <alignment horizontal="center" vertical="center"/>
    </xf>
    <xf numFmtId="0" fontId="4" fillId="2" borderId="142" xfId="0" applyFont="1" applyFill="1" applyBorder="1" applyAlignment="1">
      <alignment horizontal="center" vertical="center"/>
    </xf>
    <xf numFmtId="164" fontId="2" fillId="2" borderId="96" xfId="0" applyNumberFormat="1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/>
    </xf>
    <xf numFmtId="0" fontId="2" fillId="2" borderId="10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0" fontId="4" fillId="2" borderId="106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107" xfId="0" applyFont="1" applyFill="1" applyBorder="1" applyAlignment="1">
      <alignment horizontal="center"/>
    </xf>
    <xf numFmtId="0" fontId="4" fillId="2" borderId="144" xfId="0" applyFont="1" applyFill="1" applyBorder="1" applyAlignment="1">
      <alignment horizontal="center"/>
    </xf>
    <xf numFmtId="3" fontId="2" fillId="2" borderId="145" xfId="0" applyNumberFormat="1" applyFont="1" applyFill="1" applyBorder="1"/>
    <xf numFmtId="3" fontId="2" fillId="2" borderId="146" xfId="0" applyNumberFormat="1" applyFont="1" applyFill="1" applyBorder="1"/>
    <xf numFmtId="3" fontId="2" fillId="2" borderId="109" xfId="0" applyNumberFormat="1" applyFont="1" applyFill="1" applyBorder="1" applyAlignment="1">
      <alignment horizontal="center"/>
    </xf>
    <xf numFmtId="3" fontId="2" fillId="2" borderId="104" xfId="0" applyNumberFormat="1" applyFont="1" applyFill="1" applyBorder="1" applyAlignment="1">
      <alignment horizontal="center"/>
    </xf>
    <xf numFmtId="3" fontId="2" fillId="2" borderId="11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Alignment="1">
      <alignment vertical="center"/>
    </xf>
    <xf numFmtId="10" fontId="4" fillId="2" borderId="0" xfId="0" applyNumberFormat="1" applyFont="1" applyFill="1" applyBorder="1" applyAlignment="1"/>
    <xf numFmtId="0" fontId="4" fillId="2" borderId="111" xfId="0" applyFont="1" applyFill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3" fontId="2" fillId="2" borderId="99" xfId="0" applyNumberFormat="1" applyFont="1" applyFill="1" applyBorder="1" applyAlignment="1">
      <alignment horizontal="center"/>
    </xf>
    <xf numFmtId="164" fontId="2" fillId="2" borderId="100" xfId="0" applyNumberFormat="1" applyFont="1" applyFill="1" applyBorder="1" applyAlignment="1">
      <alignment horizontal="center"/>
    </xf>
    <xf numFmtId="0" fontId="4" fillId="2" borderId="1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9" xfId="0" applyFont="1" applyFill="1" applyBorder="1" applyAlignment="1">
      <alignment horizontal="center"/>
    </xf>
    <xf numFmtId="3" fontId="2" fillId="2" borderId="117" xfId="0" applyNumberFormat="1" applyFont="1" applyFill="1" applyBorder="1"/>
    <xf numFmtId="3" fontId="2" fillId="2" borderId="12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9" fontId="4" fillId="2" borderId="9" xfId="1" applyFont="1" applyFill="1" applyBorder="1" applyAlignment="1">
      <alignment horizontal="center"/>
    </xf>
    <xf numFmtId="0" fontId="4" fillId="2" borderId="12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4" fillId="2" borderId="1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4" xfId="0" applyFont="1" applyFill="1" applyBorder="1" applyAlignment="1">
      <alignment horizontal="center"/>
    </xf>
    <xf numFmtId="3" fontId="2" fillId="2" borderId="122" xfId="0" applyNumberFormat="1" applyFont="1" applyFill="1" applyBorder="1"/>
    <xf numFmtId="3" fontId="2" fillId="2" borderId="125" xfId="0" applyNumberFormat="1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166" fontId="2" fillId="2" borderId="34" xfId="0" applyNumberFormat="1" applyFont="1" applyFill="1" applyBorder="1" applyAlignment="1">
      <alignment horizontal="center"/>
    </xf>
    <xf numFmtId="10" fontId="4" fillId="2" borderId="33" xfId="0" applyNumberFormat="1" applyFont="1" applyFill="1" applyBorder="1" applyAlignment="1">
      <alignment horizontal="center"/>
    </xf>
    <xf numFmtId="9" fontId="4" fillId="2" borderId="36" xfId="1" applyFont="1" applyFill="1" applyBorder="1" applyAlignment="1">
      <alignment horizontal="center"/>
    </xf>
    <xf numFmtId="166" fontId="2" fillId="2" borderId="41" xfId="0" applyNumberFormat="1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3" fontId="2" fillId="2" borderId="36" xfId="0" applyNumberFormat="1" applyFont="1" applyFill="1" applyBorder="1"/>
    <xf numFmtId="3" fontId="2" fillId="2" borderId="34" xfId="0" applyNumberFormat="1" applyFont="1" applyFill="1" applyBorder="1"/>
    <xf numFmtId="0" fontId="4" fillId="2" borderId="42" xfId="0" applyFont="1" applyFill="1" applyBorder="1" applyAlignment="1">
      <alignment horizontal="center"/>
    </xf>
    <xf numFmtId="165" fontId="2" fillId="2" borderId="44" xfId="0" applyNumberFormat="1" applyFont="1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29" xfId="0" applyFont="1" applyFill="1" applyBorder="1" applyAlignment="1">
      <alignment horizontal="center"/>
    </xf>
    <xf numFmtId="3" fontId="2" fillId="2" borderId="127" xfId="0" applyNumberFormat="1" applyFont="1" applyFill="1" applyBorder="1"/>
    <xf numFmtId="3" fontId="2" fillId="2" borderId="130" xfId="0" applyNumberFormat="1" applyFont="1" applyFill="1" applyBorder="1"/>
    <xf numFmtId="0" fontId="4" fillId="2" borderId="51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3" fontId="2" fillId="2" borderId="65" xfId="0" applyNumberFormat="1" applyFont="1" applyFill="1" applyBorder="1" applyAlignment="1">
      <alignment horizontal="center"/>
    </xf>
    <xf numFmtId="10" fontId="4" fillId="2" borderId="54" xfId="0" applyNumberFormat="1" applyFont="1" applyFill="1" applyBorder="1" applyAlignment="1">
      <alignment horizontal="center"/>
    </xf>
    <xf numFmtId="9" fontId="4" fillId="2" borderId="54" xfId="1" applyFont="1" applyFill="1" applyBorder="1" applyAlignment="1">
      <alignment horizontal="center"/>
    </xf>
    <xf numFmtId="0" fontId="2" fillId="2" borderId="131" xfId="0" applyFont="1" applyFill="1" applyBorder="1" applyAlignment="1">
      <alignment horizontal="center"/>
    </xf>
    <xf numFmtId="3" fontId="2" fillId="2" borderId="65" xfId="0" applyNumberFormat="1" applyFont="1" applyFill="1" applyBorder="1"/>
    <xf numFmtId="3" fontId="2" fillId="2" borderId="61" xfId="0" applyNumberFormat="1" applyFont="1" applyFill="1" applyBorder="1"/>
    <xf numFmtId="0" fontId="4" fillId="2" borderId="133" xfId="0" applyFont="1" applyFill="1" applyBorder="1" applyAlignment="1">
      <alignment horizontal="center"/>
    </xf>
    <xf numFmtId="0" fontId="4" fillId="2" borderId="134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2" borderId="135" xfId="0" applyFont="1" applyFill="1" applyBorder="1" applyAlignment="1">
      <alignment horizontal="center"/>
    </xf>
    <xf numFmtId="3" fontId="2" fillId="2" borderId="132" xfId="0" applyNumberFormat="1" applyFont="1" applyFill="1" applyBorder="1"/>
    <xf numFmtId="3" fontId="2" fillId="2" borderId="136" xfId="0" applyNumberFormat="1" applyFont="1" applyFill="1" applyBorder="1"/>
    <xf numFmtId="0" fontId="4" fillId="2" borderId="69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164" fontId="2" fillId="2" borderId="74" xfId="0" applyNumberFormat="1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3" fontId="2" fillId="2" borderId="77" xfId="0" applyNumberFormat="1" applyFont="1" applyFill="1" applyBorder="1" applyAlignment="1">
      <alignment horizontal="center"/>
    </xf>
    <xf numFmtId="3" fontId="2" fillId="2" borderId="72" xfId="0" applyNumberFormat="1" applyFont="1" applyFill="1" applyBorder="1" applyAlignment="1">
      <alignment horizontal="center"/>
    </xf>
    <xf numFmtId="10" fontId="4" fillId="2" borderId="77" xfId="0" applyNumberFormat="1" applyFont="1" applyFill="1" applyBorder="1" applyAlignment="1">
      <alignment horizontal="center"/>
    </xf>
    <xf numFmtId="9" fontId="4" fillId="2" borderId="77" xfId="1" applyFont="1" applyFill="1" applyBorder="1" applyAlignment="1">
      <alignment horizontal="center"/>
    </xf>
    <xf numFmtId="164" fontId="2" fillId="2" borderId="82" xfId="0" applyNumberFormat="1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0" fontId="4" fillId="2" borderId="38" xfId="0" applyFont="1" applyFill="1" applyBorder="1" applyAlignment="1"/>
    <xf numFmtId="0" fontId="4" fillId="2" borderId="43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/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top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7" fillId="3" borderId="0" xfId="0" applyNumberFormat="1" applyFont="1" applyFill="1" applyBorder="1" applyAlignment="1">
      <alignment vertical="center"/>
    </xf>
    <xf numFmtId="3" fontId="9" fillId="3" borderId="0" xfId="0" applyNumberFormat="1" applyFont="1" applyFill="1" applyBorder="1" applyAlignment="1"/>
    <xf numFmtId="3" fontId="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/>
    <xf numFmtId="0" fontId="9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Border="1" applyAlignment="1">
      <alignment wrapText="1"/>
    </xf>
    <xf numFmtId="3" fontId="12" fillId="2" borderId="150" xfId="0" applyNumberFormat="1" applyFont="1" applyFill="1" applyBorder="1" applyAlignment="1">
      <alignment vertical="center"/>
    </xf>
    <xf numFmtId="3" fontId="12" fillId="2" borderId="151" xfId="0" applyNumberFormat="1" applyFont="1" applyFill="1" applyBorder="1" applyAlignment="1">
      <alignment vertical="center"/>
    </xf>
    <xf numFmtId="3" fontId="12" fillId="2" borderId="151" xfId="0" applyNumberFormat="1" applyFont="1" applyFill="1" applyBorder="1" applyAlignment="1">
      <alignment horizontal="right" vertical="center"/>
    </xf>
    <xf numFmtId="3" fontId="12" fillId="2" borderId="151" xfId="0" applyNumberFormat="1" applyFont="1" applyFill="1" applyBorder="1" applyAlignment="1"/>
    <xf numFmtId="0" fontId="12" fillId="2" borderId="151" xfId="0" applyNumberFormat="1" applyFont="1" applyFill="1" applyBorder="1" applyAlignment="1"/>
    <xf numFmtId="0" fontId="12" fillId="2" borderId="152" xfId="0" applyNumberFormat="1" applyFont="1" applyFill="1" applyBorder="1" applyAlignment="1"/>
    <xf numFmtId="3" fontId="12" fillId="2" borderId="153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/>
    <xf numFmtId="0" fontId="12" fillId="2" borderId="0" xfId="0" applyNumberFormat="1" applyFont="1" applyFill="1" applyBorder="1" applyAlignment="1"/>
    <xf numFmtId="0" fontId="12" fillId="2" borderId="154" xfId="0" applyNumberFormat="1" applyFont="1" applyFill="1" applyBorder="1" applyAlignment="1"/>
    <xf numFmtId="0" fontId="12" fillId="2" borderId="0" xfId="0" applyNumberFormat="1" applyFont="1" applyFill="1" applyBorder="1" applyAlignment="1">
      <alignment vertical="center"/>
    </xf>
    <xf numFmtId="3" fontId="12" fillId="2" borderId="155" xfId="0" applyNumberFormat="1" applyFont="1" applyFill="1" applyBorder="1" applyAlignment="1">
      <alignment vertical="center"/>
    </xf>
    <xf numFmtId="3" fontId="12" fillId="2" borderId="156" xfId="0" applyNumberFormat="1" applyFont="1" applyFill="1" applyBorder="1" applyAlignment="1">
      <alignment vertical="center"/>
    </xf>
    <xf numFmtId="0" fontId="12" fillId="2" borderId="156" xfId="0" applyNumberFormat="1" applyFont="1" applyFill="1" applyBorder="1" applyAlignment="1">
      <alignment vertical="center"/>
    </xf>
    <xf numFmtId="0" fontId="12" fillId="2" borderId="156" xfId="0" applyNumberFormat="1" applyFont="1" applyFill="1" applyBorder="1" applyAlignment="1"/>
    <xf numFmtId="0" fontId="12" fillId="2" borderId="157" xfId="0" applyNumberFormat="1" applyFont="1" applyFill="1" applyBorder="1" applyAlignment="1"/>
    <xf numFmtId="0" fontId="13" fillId="3" borderId="0" xfId="0" applyNumberFormat="1" applyFont="1" applyFill="1" applyBorder="1" applyAlignment="1"/>
    <xf numFmtId="0" fontId="15" fillId="3" borderId="0" xfId="0" applyNumberFormat="1" applyFont="1" applyFill="1" applyBorder="1" applyAlignment="1">
      <alignment vertical="center"/>
    </xf>
    <xf numFmtId="0" fontId="16" fillId="3" borderId="0" xfId="0" applyNumberFormat="1" applyFont="1" applyFill="1" applyBorder="1" applyAlignment="1"/>
    <xf numFmtId="0" fontId="15" fillId="3" borderId="0" xfId="0" applyNumberFormat="1" applyFont="1" applyFill="1" applyBorder="1" applyAlignment="1"/>
    <xf numFmtId="0" fontId="11" fillId="9" borderId="0" xfId="0" applyNumberFormat="1" applyFont="1" applyFill="1" applyBorder="1" applyAlignment="1">
      <alignment horizontal="center" vertical="center"/>
    </xf>
    <xf numFmtId="0" fontId="12" fillId="9" borderId="0" xfId="0" applyNumberFormat="1" applyFont="1" applyFill="1" applyBorder="1" applyAlignment="1">
      <alignment horizontal="center" vertical="center"/>
    </xf>
    <xf numFmtId="0" fontId="13" fillId="9" borderId="0" xfId="0" applyNumberFormat="1" applyFont="1" applyFill="1" applyBorder="1" applyAlignment="1">
      <alignment horizontal="right" vertical="center"/>
    </xf>
    <xf numFmtId="0" fontId="19" fillId="10" borderId="0" xfId="0" applyNumberFormat="1" applyFont="1" applyFill="1" applyBorder="1" applyAlignment="1">
      <alignment horizontal="center" vertical="center"/>
    </xf>
    <xf numFmtId="0" fontId="20" fillId="10" borderId="0" xfId="0" applyNumberFormat="1" applyFont="1" applyFill="1" applyBorder="1" applyAlignment="1">
      <alignment horizontal="center" vertical="center"/>
    </xf>
    <xf numFmtId="0" fontId="19" fillId="10" borderId="156" xfId="0" applyNumberFormat="1" applyFont="1" applyFill="1" applyBorder="1" applyAlignment="1">
      <alignment horizontal="center" vertical="center"/>
    </xf>
    <xf numFmtId="0" fontId="21" fillId="1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1" fillId="11" borderId="0" xfId="0" applyNumberFormat="1" applyFont="1" applyFill="1" applyBorder="1" applyAlignment="1">
      <alignment horizontal="center" vertical="center"/>
    </xf>
    <xf numFmtId="0" fontId="12" fillId="11" borderId="0" xfId="0" applyNumberFormat="1" applyFont="1" applyFill="1" applyBorder="1" applyAlignment="1">
      <alignment horizontal="center" vertical="center"/>
    </xf>
    <xf numFmtId="0" fontId="11" fillId="11" borderId="156" xfId="0" applyNumberFormat="1" applyFont="1" applyFill="1" applyBorder="1" applyAlignment="1">
      <alignment horizontal="center" vertical="center"/>
    </xf>
    <xf numFmtId="0" fontId="13" fillId="11" borderId="0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Border="1" applyAlignment="1">
      <alignment vertical="center" wrapText="1"/>
    </xf>
    <xf numFmtId="0" fontId="12" fillId="2" borderId="151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24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3" fontId="24" fillId="2" borderId="156" xfId="0" applyNumberFormat="1" applyFont="1" applyFill="1" applyBorder="1" applyAlignment="1">
      <alignment vertical="top"/>
    </xf>
    <xf numFmtId="3" fontId="12" fillId="2" borderId="156" xfId="0" applyNumberFormat="1" applyFont="1" applyFill="1" applyBorder="1" applyAlignment="1"/>
    <xf numFmtId="0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/>
    <xf numFmtId="0" fontId="12" fillId="2" borderId="153" xfId="0" applyNumberFormat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vertical="top"/>
    </xf>
    <xf numFmtId="0" fontId="12" fillId="2" borderId="155" xfId="0" applyNumberFormat="1" applyFont="1" applyFill="1" applyBorder="1" applyAlignment="1">
      <alignment vertical="center"/>
    </xf>
    <xf numFmtId="0" fontId="7" fillId="7" borderId="0" xfId="0" applyNumberFormat="1" applyFont="1" applyFill="1" applyBorder="1" applyAlignment="1"/>
    <xf numFmtId="0" fontId="7" fillId="7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" vertical="center"/>
    </xf>
    <xf numFmtId="0" fontId="20" fillId="4" borderId="0" xfId="0" applyNumberFormat="1" applyFont="1" applyFill="1" applyBorder="1" applyAlignment="1">
      <alignment horizontal="center" vertical="center"/>
    </xf>
    <xf numFmtId="0" fontId="21" fillId="4" borderId="0" xfId="0" applyNumberFormat="1" applyFont="1" applyFill="1" applyBorder="1" applyAlignment="1">
      <alignment horizontal="right" vertical="center"/>
    </xf>
    <xf numFmtId="0" fontId="12" fillId="2" borderId="150" xfId="0" applyNumberFormat="1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vertical="top"/>
    </xf>
    <xf numFmtId="0" fontId="26" fillId="2" borderId="0" xfId="0" applyNumberFormat="1" applyFont="1" applyFill="1" applyBorder="1" applyAlignment="1">
      <alignment vertical="center"/>
    </xf>
    <xf numFmtId="0" fontId="26" fillId="2" borderId="0" xfId="0" applyNumberFormat="1" applyFont="1" applyFill="1" applyBorder="1" applyAlignment="1"/>
    <xf numFmtId="3" fontId="15" fillId="2" borderId="150" xfId="0" applyNumberFormat="1" applyFont="1" applyFill="1" applyBorder="1" applyAlignment="1">
      <alignment vertical="center"/>
    </xf>
    <xf numFmtId="3" fontId="15" fillId="2" borderId="151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3" fontId="15" fillId="2" borderId="151" xfId="0" applyNumberFormat="1" applyFont="1" applyFill="1" applyBorder="1" applyAlignment="1">
      <alignment horizontal="right" vertical="center"/>
    </xf>
    <xf numFmtId="0" fontId="15" fillId="2" borderId="151" xfId="0" applyNumberFormat="1" applyFont="1" applyFill="1" applyBorder="1" applyAlignment="1">
      <alignment horizontal="center" vertical="center"/>
    </xf>
    <xf numFmtId="0" fontId="15" fillId="2" borderId="151" xfId="0" applyNumberFormat="1" applyFont="1" applyFill="1" applyBorder="1" applyAlignment="1"/>
    <xf numFmtId="0" fontId="15" fillId="2" borderId="152" xfId="0" applyNumberFormat="1" applyFont="1" applyFill="1" applyBorder="1" applyAlignment="1"/>
    <xf numFmtId="3" fontId="15" fillId="2" borderId="153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/>
    <xf numFmtId="0" fontId="15" fillId="2" borderId="0" xfId="0" applyNumberFormat="1" applyFont="1" applyFill="1" applyBorder="1" applyAlignment="1"/>
    <xf numFmtId="0" fontId="15" fillId="2" borderId="154" xfId="0" applyNumberFormat="1" applyFont="1" applyFill="1" applyBorder="1" applyAlignment="1"/>
    <xf numFmtId="3" fontId="15" fillId="2" borderId="0" xfId="0" applyNumberFormat="1" applyFont="1" applyFill="1" applyBorder="1" applyAlignment="1">
      <alignment horizontal="right" vertical="center"/>
    </xf>
    <xf numFmtId="0" fontId="15" fillId="2" borderId="153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Alignment="1"/>
    <xf numFmtId="0" fontId="15" fillId="2" borderId="0" xfId="0" applyFont="1" applyFill="1" applyAlignment="1"/>
    <xf numFmtId="3" fontId="15" fillId="2" borderId="155" xfId="0" applyNumberFormat="1" applyFont="1" applyFill="1" applyBorder="1" applyAlignment="1">
      <alignment vertical="center"/>
    </xf>
    <xf numFmtId="3" fontId="15" fillId="2" borderId="156" xfId="0" applyNumberFormat="1" applyFont="1" applyFill="1" applyBorder="1" applyAlignment="1">
      <alignment vertical="center"/>
    </xf>
    <xf numFmtId="3" fontId="15" fillId="2" borderId="156" xfId="0" applyNumberFormat="1" applyFont="1" applyFill="1" applyBorder="1" applyAlignment="1"/>
    <xf numFmtId="0" fontId="15" fillId="2" borderId="156" xfId="0" applyNumberFormat="1" applyFont="1" applyFill="1" applyBorder="1" applyAlignment="1"/>
    <xf numFmtId="0" fontId="15" fillId="2" borderId="157" xfId="0" applyNumberFormat="1" applyFont="1" applyFill="1" applyBorder="1" applyAlignment="1"/>
    <xf numFmtId="0" fontId="14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86" xfId="0" applyNumberFormat="1" applyFont="1" applyFill="1" applyBorder="1" applyAlignment="1">
      <alignment horizontal="center" vertical="center"/>
    </xf>
    <xf numFmtId="3" fontId="2" fillId="2" borderId="87" xfId="0" applyNumberFormat="1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0" fontId="4" fillId="2" borderId="149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/>
    </xf>
    <xf numFmtId="0" fontId="4" fillId="2" borderId="114" xfId="0" applyFont="1" applyFill="1" applyBorder="1" applyAlignment="1">
      <alignment horizontal="center"/>
    </xf>
    <xf numFmtId="9" fontId="2" fillId="2" borderId="115" xfId="1" applyFont="1" applyFill="1" applyBorder="1" applyAlignment="1">
      <alignment horizontal="center"/>
    </xf>
    <xf numFmtId="9" fontId="2" fillId="2" borderId="116" xfId="1" applyFont="1" applyFill="1" applyBorder="1" applyAlignment="1">
      <alignment horizontal="center"/>
    </xf>
    <xf numFmtId="0" fontId="5" fillId="2" borderId="102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3" fontId="2" fillId="2" borderId="99" xfId="0" applyNumberFormat="1" applyFont="1" applyFill="1" applyBorder="1" applyAlignment="1">
      <alignment horizontal="center" vertical="center"/>
    </xf>
    <xf numFmtId="3" fontId="2" fillId="2" borderId="104" xfId="0" applyNumberFormat="1" applyFont="1" applyFill="1" applyBorder="1" applyAlignment="1">
      <alignment horizontal="center" vertical="center"/>
    </xf>
    <xf numFmtId="3" fontId="2" fillId="2" borderId="105" xfId="0" applyNumberFormat="1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3" fontId="2" fillId="2" borderId="7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0" fontId="17" fillId="8" borderId="0" xfId="0" applyNumberFormat="1" applyFont="1" applyFill="1" applyBorder="1" applyAlignment="1">
      <alignment vertical="center"/>
    </xf>
    <xf numFmtId="0" fontId="18" fillId="8" borderId="0" xfId="0" applyNumberFormat="1" applyFont="1" applyFill="1" applyBorder="1" applyAlignment="1">
      <alignment vertical="center"/>
    </xf>
    <xf numFmtId="0" fontId="17" fillId="6" borderId="0" xfId="0" applyNumberFormat="1" applyFont="1" applyFill="1" applyBorder="1" applyAlignment="1">
      <alignment vertical="center"/>
    </xf>
    <xf numFmtId="0" fontId="18" fillId="6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17" fillId="7" borderId="0" xfId="0" applyNumberFormat="1" applyFont="1" applyFill="1" applyBorder="1" applyAlignment="1">
      <alignment vertical="center" wrapText="1"/>
    </xf>
    <xf numFmtId="0" fontId="18" fillId="7" borderId="0" xfId="0" applyNumberFormat="1" applyFont="1" applyFill="1" applyBorder="1" applyAlignment="1">
      <alignment vertical="center" wrapText="1"/>
    </xf>
    <xf numFmtId="0" fontId="22" fillId="11" borderId="0" xfId="0" applyNumberFormat="1" applyFont="1" applyFill="1" applyBorder="1" applyAlignment="1">
      <alignment vertical="center"/>
    </xf>
    <xf numFmtId="0" fontId="23" fillId="11" borderId="0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9F0D0D"/>
      <color rgb="FFCC0000"/>
      <color rgb="FFD41212"/>
      <color rgb="FF9D4B07"/>
      <color rgb="FFEF3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8-4B5E-BD33-2776554AF96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8-4B5E-BD33-2776554AF96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8-4B5E-BD33-2776554AF96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8-4B5E-BD33-2776554AF96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8-4B5E-BD33-2776554AF96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8-4B5E-BD33-2776554AF9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732352"/>
        <c:axId val="63738240"/>
      </c:barChart>
      <c:cat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738240"/>
        <c:crosses val="autoZero"/>
        <c:auto val="1"/>
        <c:lblAlgn val="ctr"/>
        <c:lblOffset val="100"/>
        <c:noMultiLvlLbl val="0"/>
      </c:cat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between"/>
      </c:val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6-49B3-B5D7-A8EF4097E03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6-49B3-B5D7-A8EF4097E03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6-49B3-B5D7-A8EF4097E03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6-49B3-B5D7-A8EF4097E03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F6-49B3-B5D7-A8EF4097E03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F6-49B3-B5D7-A8EF4097E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732352"/>
        <c:axId val="63738240"/>
      </c:scatterChart>
      <c:val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738240"/>
        <c:crosses val="autoZero"/>
        <c:crossBetween val="midCat"/>
      </c:val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midCat"/>
      </c:val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B8D-9210-405FB58097BE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C-4B8D-9210-405FB58097BE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C-4B8D-9210-405FB58097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3553792"/>
        <c:axId val="34022528"/>
      </c:barChart>
      <c:catAx>
        <c:axId val="3355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022528"/>
        <c:crosses val="autoZero"/>
        <c:auto val="1"/>
        <c:lblAlgn val="ctr"/>
        <c:lblOffset val="100"/>
        <c:noMultiLvlLbl val="0"/>
      </c:catAx>
      <c:valAx>
        <c:axId val="3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53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YouTube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FBD-B66C-E3C263294BCC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8-4FBD-B66C-E3C263294BCC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8-4FBD-B66C-E3C263294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57472"/>
        <c:axId val="964358304"/>
      </c:radarChart>
      <c:catAx>
        <c:axId val="9643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4358304"/>
        <c:crosses val="autoZero"/>
        <c:auto val="1"/>
        <c:lblAlgn val="ctr"/>
        <c:lblOffset val="100"/>
        <c:noMultiLvlLbl val="0"/>
      </c:catAx>
      <c:valAx>
        <c:axId val="9643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43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04B-94E5-CE35070FEB71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6-404B-94E5-CE35070FEB71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6-404B-94E5-CE35070FEB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1544704"/>
        <c:axId val="32411648"/>
      </c:barChart>
      <c:catAx>
        <c:axId val="1215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411648"/>
        <c:crosses val="autoZero"/>
        <c:auto val="1"/>
        <c:lblAlgn val="ctr"/>
        <c:lblOffset val="100"/>
        <c:noMultiLvlLbl val="0"/>
      </c:catAx>
      <c:valAx>
        <c:axId val="32411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15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en Facebook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6-4658-8B78-E80D1546240B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E6-4658-8B78-E80D1546240B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E6-4658-8B78-E80D1546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11776"/>
        <c:axId val="845405952"/>
      </c:scatterChart>
      <c:valAx>
        <c:axId val="8454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5405952"/>
        <c:crosses val="autoZero"/>
        <c:crossBetween val="midCat"/>
      </c:valAx>
      <c:valAx>
        <c:axId val="84540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541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88-AA4E-BECD3F0EE03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88-AA4E-BECD3F0EE03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2-4988-AA4E-BECD3F0EE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453568"/>
        <c:axId val="33455104"/>
      </c:barChart>
      <c:catAx>
        <c:axId val="334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5104"/>
        <c:crosses val="autoZero"/>
        <c:auto val="1"/>
        <c:lblAlgn val="ctr"/>
        <c:lblOffset val="100"/>
        <c:noMultiLvlLbl val="0"/>
      </c:catAx>
      <c:valAx>
        <c:axId val="334551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E0-472F-9488-4F1533045CA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E0-472F-9488-4F1533045CA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E0-472F-9488-4F153304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65936"/>
        <c:axId val="955969264"/>
      </c:scatterChart>
      <c:valAx>
        <c:axId val="95596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5969264"/>
        <c:crosses val="autoZero"/>
        <c:crossBetween val="midCat"/>
      </c:valAx>
      <c:valAx>
        <c:axId val="9559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596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Instagram!$J$19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014-9108-D3F2ED7D2BFC}"/>
            </c:ext>
          </c:extLst>
        </c:ser>
        <c:ser>
          <c:idx val="1"/>
          <c:order val="1"/>
          <c:tx>
            <c:strRef>
              <c:f>Instagram!$K$19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014-9108-D3F2ED7D2BFC}"/>
            </c:ext>
          </c:extLst>
        </c:ser>
        <c:ser>
          <c:idx val="2"/>
          <c:order val="2"/>
          <c:tx>
            <c:strRef>
              <c:f>Instagram!$L$19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8-4014-9108-D3F2ED7D2B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518336"/>
        <c:axId val="33519872"/>
      </c:barChart>
      <c:catAx>
        <c:axId val="3351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19872"/>
        <c:crosses val="autoZero"/>
        <c:auto val="1"/>
        <c:lblAlgn val="ctr"/>
        <c:lblOffset val="100"/>
        <c:noMultiLvlLbl val="0"/>
      </c:catAx>
      <c:valAx>
        <c:axId val="33519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666749</xdr:colOff>
      <xdr:row>30</xdr:row>
      <xdr:rowOff>119063</xdr:rowOff>
    </xdr:from>
    <xdr:to>
      <xdr:col>20</xdr:col>
      <xdr:colOff>142874</xdr:colOff>
      <xdr:row>45</xdr:row>
      <xdr:rowOff>23813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0</xdr:rowOff>
    </xdr:from>
    <xdr:to>
      <xdr:col>10</xdr:col>
      <xdr:colOff>19050</xdr:colOff>
      <xdr:row>13</xdr:row>
      <xdr:rowOff>171450</xdr:rowOff>
    </xdr:to>
    <xdr:pic>
      <xdr:nvPicPr>
        <xdr:cNvPr id="5" name="Imagen 4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7819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642938</xdr:colOff>
      <xdr:row>46</xdr:row>
      <xdr:rowOff>23812</xdr:rowOff>
    </xdr:from>
    <xdr:to>
      <xdr:col>20</xdr:col>
      <xdr:colOff>119063</xdr:colOff>
      <xdr:row>60</xdr:row>
      <xdr:rowOff>119062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16</xdr:row>
      <xdr:rowOff>9526</xdr:rowOff>
    </xdr:from>
    <xdr:to>
      <xdr:col>6</xdr:col>
      <xdr:colOff>657226</xdr:colOff>
      <xdr:row>18</xdr:row>
      <xdr:rowOff>171451</xdr:rowOff>
    </xdr:to>
    <xdr:pic>
      <xdr:nvPicPr>
        <xdr:cNvPr id="3" name="2 Imagen" descr="1453320200_youtub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6" y="200026"/>
          <a:ext cx="552450" cy="552450"/>
        </a:xfrm>
        <a:prstGeom prst="rect">
          <a:avLst/>
        </a:prstGeom>
      </xdr:spPr>
    </xdr:pic>
    <xdr:clientData/>
  </xdr:twoCellAnchor>
  <xdr:twoCellAnchor>
    <xdr:from>
      <xdr:col>5</xdr:col>
      <xdr:colOff>571499</xdr:colOff>
      <xdr:row>31</xdr:row>
      <xdr:rowOff>171450</xdr:rowOff>
    </xdr:from>
    <xdr:to>
      <xdr:col>18</xdr:col>
      <xdr:colOff>83343</xdr:colOff>
      <xdr:row>43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644525</xdr:colOff>
      <xdr:row>44</xdr:row>
      <xdr:rowOff>41275</xdr:rowOff>
    </xdr:from>
    <xdr:to>
      <xdr:col>15</xdr:col>
      <xdr:colOff>412750</xdr:colOff>
      <xdr:row>62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285751</xdr:colOff>
      <xdr:row>0</xdr:row>
      <xdr:rowOff>71438</xdr:rowOff>
    </xdr:from>
    <xdr:to>
      <xdr:col>10</xdr:col>
      <xdr:colOff>128588</xdr:colOff>
      <xdr:row>14</xdr:row>
      <xdr:rowOff>52388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71438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14</xdr:row>
      <xdr:rowOff>114300</xdr:rowOff>
    </xdr:from>
    <xdr:to>
      <xdr:col>25</xdr:col>
      <xdr:colOff>723900</xdr:colOff>
      <xdr:row>30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31</xdr:row>
      <xdr:rowOff>19050</xdr:rowOff>
    </xdr:from>
    <xdr:to>
      <xdr:col>25</xdr:col>
      <xdr:colOff>666750</xdr:colOff>
      <xdr:row>45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419100</xdr:colOff>
      <xdr:row>0</xdr:row>
      <xdr:rowOff>0</xdr:rowOff>
    </xdr:from>
    <xdr:to>
      <xdr:col>10</xdr:col>
      <xdr:colOff>257175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77819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30</xdr:row>
      <xdr:rowOff>180975</xdr:rowOff>
    </xdr:from>
    <xdr:to>
      <xdr:col>14</xdr:col>
      <xdr:colOff>695325</xdr:colOff>
      <xdr:row>45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46</xdr:row>
      <xdr:rowOff>133350</xdr:rowOff>
    </xdr:from>
    <xdr:to>
      <xdr:col>15</xdr:col>
      <xdr:colOff>57150</xdr:colOff>
      <xdr:row>61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0</xdr:rowOff>
    </xdr:from>
    <xdr:to>
      <xdr:col>9</xdr:col>
      <xdr:colOff>685800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32</xdr:row>
      <xdr:rowOff>0</xdr:rowOff>
    </xdr:from>
    <xdr:to>
      <xdr:col>15</xdr:col>
      <xdr:colOff>104775</xdr:colOff>
      <xdr:row>46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0</xdr:rowOff>
    </xdr:from>
    <xdr:to>
      <xdr:col>10</xdr:col>
      <xdr:colOff>0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9</xdr:col>
      <xdr:colOff>466725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97"/>
  <sheetViews>
    <sheetView tabSelected="1" zoomScaleNormal="100" workbookViewId="0">
      <selection activeCell="N14" sqref="N14"/>
    </sheetView>
  </sheetViews>
  <sheetFormatPr baseColWidth="10" defaultRowHeight="15"/>
  <cols>
    <col min="1" max="2" width="11.42578125" style="1"/>
    <col min="3" max="3" width="14.5703125" style="1" bestFit="1" customWidth="1"/>
    <col min="4" max="4" width="10.7109375" style="1" customWidth="1"/>
    <col min="5" max="5" width="11" style="1" customWidth="1"/>
    <col min="6" max="6" width="14.28515625" style="1" customWidth="1"/>
    <col min="7" max="7" width="11.42578125" style="1" customWidth="1"/>
    <col min="8" max="16384" width="11.42578125" style="1"/>
  </cols>
  <sheetData>
    <row r="15" spans="1:7">
      <c r="A15" s="230" t="s">
        <v>45</v>
      </c>
      <c r="B15" s="230"/>
      <c r="C15" s="230"/>
      <c r="D15" s="230"/>
      <c r="E15" s="230"/>
      <c r="F15" s="230"/>
      <c r="G15" s="230"/>
    </row>
    <row r="16" spans="1:7" ht="15.75" thickBot="1">
      <c r="A16" s="230"/>
      <c r="B16" s="230"/>
      <c r="C16" s="230"/>
      <c r="D16" s="230"/>
      <c r="E16" s="230"/>
      <c r="F16" s="230"/>
      <c r="G16" s="230"/>
    </row>
    <row r="17" spans="1:12">
      <c r="A17" s="230"/>
      <c r="B17" s="230"/>
      <c r="C17" s="230"/>
      <c r="D17" s="230"/>
      <c r="E17" s="230"/>
      <c r="F17" s="230"/>
      <c r="G17" s="230"/>
      <c r="I17" s="2" t="s">
        <v>44</v>
      </c>
      <c r="J17" s="3" t="s">
        <v>0</v>
      </c>
      <c r="K17" s="3" t="s">
        <v>5</v>
      </c>
      <c r="L17" s="4" t="s">
        <v>6</v>
      </c>
    </row>
    <row r="18" spans="1:12" ht="15.75" thickBot="1">
      <c r="C18" s="5"/>
      <c r="E18" s="5"/>
      <c r="G18" s="5"/>
      <c r="I18" s="6" t="s">
        <v>32</v>
      </c>
      <c r="J18" s="7">
        <v>2500</v>
      </c>
      <c r="K18" s="7">
        <v>3000</v>
      </c>
      <c r="L18" s="8">
        <v>5000</v>
      </c>
    </row>
    <row r="19" spans="1:12">
      <c r="A19" s="231" t="s">
        <v>17</v>
      </c>
      <c r="B19" s="232"/>
      <c r="C19" s="240" t="s">
        <v>18</v>
      </c>
      <c r="D19" s="241"/>
      <c r="E19" s="242" t="s">
        <v>19</v>
      </c>
      <c r="F19" s="243"/>
      <c r="G19" s="9" t="s">
        <v>10</v>
      </c>
      <c r="I19" s="10" t="s">
        <v>33</v>
      </c>
      <c r="J19" s="7">
        <v>2800</v>
      </c>
      <c r="K19" s="7">
        <v>2700</v>
      </c>
      <c r="L19" s="8">
        <v>8000</v>
      </c>
    </row>
    <row r="20" spans="1:12">
      <c r="A20" s="233"/>
      <c r="B20" s="234"/>
      <c r="C20" s="237">
        <v>1000</v>
      </c>
      <c r="D20" s="237"/>
      <c r="E20" s="238">
        <v>1200</v>
      </c>
      <c r="F20" s="239"/>
      <c r="G20" s="11">
        <f>E20-C20</f>
        <v>200</v>
      </c>
      <c r="I20" s="6" t="s">
        <v>34</v>
      </c>
      <c r="J20" s="7">
        <v>3100</v>
      </c>
      <c r="K20" s="7">
        <v>2000</v>
      </c>
      <c r="L20" s="8">
        <v>3000</v>
      </c>
    </row>
    <row r="21" spans="1:12">
      <c r="A21" s="233"/>
      <c r="B21" s="234"/>
      <c r="C21" s="12" t="s">
        <v>27</v>
      </c>
      <c r="D21" s="13" t="s">
        <v>28</v>
      </c>
      <c r="E21" s="244"/>
      <c r="F21" s="245"/>
      <c r="G21" s="246"/>
      <c r="I21" s="6" t="s">
        <v>35</v>
      </c>
      <c r="J21" s="7">
        <v>3400</v>
      </c>
      <c r="K21" s="7">
        <v>8000</v>
      </c>
      <c r="L21" s="8">
        <v>7000</v>
      </c>
    </row>
    <row r="22" spans="1:12" ht="15.75" thickBot="1">
      <c r="A22" s="235"/>
      <c r="B22" s="236"/>
      <c r="C22" s="14">
        <v>500</v>
      </c>
      <c r="D22" s="15">
        <v>7000</v>
      </c>
      <c r="E22" s="247"/>
      <c r="F22" s="248"/>
      <c r="G22" s="249"/>
      <c r="H22" s="5"/>
      <c r="I22" s="6" t="s">
        <v>36</v>
      </c>
      <c r="J22" s="7">
        <v>3700</v>
      </c>
      <c r="K22" s="7">
        <v>9000</v>
      </c>
      <c r="L22" s="8">
        <v>5000</v>
      </c>
    </row>
    <row r="23" spans="1:12" ht="15" customHeight="1">
      <c r="A23" s="16"/>
      <c r="B23" s="16"/>
      <c r="C23" s="5"/>
      <c r="D23" s="5"/>
      <c r="E23" s="5"/>
      <c r="F23" s="5"/>
      <c r="G23" s="5"/>
      <c r="H23" s="5"/>
      <c r="I23" s="6" t="s">
        <v>37</v>
      </c>
      <c r="J23" s="7">
        <v>4000</v>
      </c>
      <c r="K23" s="7">
        <v>15000</v>
      </c>
      <c r="L23" s="8">
        <v>4000</v>
      </c>
    </row>
    <row r="24" spans="1:12" ht="15.75" customHeight="1" thickBot="1">
      <c r="A24" s="16"/>
      <c r="B24" s="16"/>
      <c r="C24" s="17"/>
      <c r="D24" s="18"/>
      <c r="E24" s="19"/>
      <c r="F24" s="18"/>
      <c r="G24" s="20"/>
      <c r="I24" s="6" t="s">
        <v>38</v>
      </c>
      <c r="J24" s="7">
        <v>4300</v>
      </c>
      <c r="K24" s="7">
        <v>15000</v>
      </c>
      <c r="L24" s="8">
        <v>4500</v>
      </c>
    </row>
    <row r="25" spans="1:12" ht="14.25" customHeight="1">
      <c r="A25" s="231" t="s">
        <v>23</v>
      </c>
      <c r="B25" s="232"/>
      <c r="C25" s="240" t="s">
        <v>24</v>
      </c>
      <c r="D25" s="241"/>
      <c r="E25" s="256" t="s">
        <v>25</v>
      </c>
      <c r="F25" s="257"/>
      <c r="G25" s="20"/>
      <c r="H25" s="5"/>
      <c r="I25" s="6" t="s">
        <v>39</v>
      </c>
      <c r="J25" s="7">
        <v>4600</v>
      </c>
      <c r="K25" s="7">
        <v>16000</v>
      </c>
      <c r="L25" s="8">
        <v>9000</v>
      </c>
    </row>
    <row r="26" spans="1:12" ht="14.25" customHeight="1" thickBot="1">
      <c r="A26" s="235"/>
      <c r="B26" s="236"/>
      <c r="C26" s="258">
        <v>200</v>
      </c>
      <c r="D26" s="259"/>
      <c r="E26" s="258">
        <v>1000</v>
      </c>
      <c r="F26" s="260"/>
      <c r="G26" s="20"/>
      <c r="H26" s="5"/>
      <c r="I26" s="6" t="s">
        <v>40</v>
      </c>
      <c r="J26" s="7">
        <v>4900</v>
      </c>
      <c r="K26" s="7">
        <v>9000</v>
      </c>
      <c r="L26" s="8">
        <v>0</v>
      </c>
    </row>
    <row r="27" spans="1:12" ht="14.25" customHeight="1">
      <c r="A27" s="16"/>
      <c r="B27" s="16"/>
      <c r="C27" s="19"/>
      <c r="D27" s="19"/>
      <c r="E27" s="19"/>
      <c r="F27" s="19"/>
      <c r="G27" s="20"/>
      <c r="H27" s="5"/>
      <c r="I27" s="6" t="s">
        <v>41</v>
      </c>
      <c r="J27" s="7">
        <v>5200</v>
      </c>
      <c r="K27" s="7">
        <v>10000</v>
      </c>
      <c r="L27" s="8">
        <v>8000</v>
      </c>
    </row>
    <row r="28" spans="1:12" ht="15.75" thickBot="1">
      <c r="D28" s="5"/>
      <c r="F28" s="5"/>
      <c r="I28" s="6" t="s">
        <v>42</v>
      </c>
      <c r="J28" s="7">
        <v>5500</v>
      </c>
      <c r="K28" s="7">
        <v>9000</v>
      </c>
      <c r="L28" s="8">
        <v>9000</v>
      </c>
    </row>
    <row r="29" spans="1:12" ht="15.75" thickBot="1">
      <c r="A29" s="231" t="s">
        <v>26</v>
      </c>
      <c r="B29" s="254"/>
      <c r="C29" s="21" t="s">
        <v>20</v>
      </c>
      <c r="D29" s="21" t="s">
        <v>3</v>
      </c>
      <c r="E29" s="21" t="s">
        <v>21</v>
      </c>
      <c r="F29" s="22" t="s">
        <v>22</v>
      </c>
      <c r="G29" s="23" t="s">
        <v>15</v>
      </c>
      <c r="H29" s="5"/>
      <c r="I29" s="24" t="s">
        <v>43</v>
      </c>
      <c r="J29" s="7">
        <v>5800</v>
      </c>
      <c r="K29" s="25">
        <v>8000</v>
      </c>
      <c r="L29" s="26">
        <v>1000</v>
      </c>
    </row>
    <row r="30" spans="1:12" ht="15.75" thickBot="1">
      <c r="A30" s="235"/>
      <c r="B30" s="255"/>
      <c r="C30" s="27">
        <v>17000</v>
      </c>
      <c r="D30" s="28">
        <v>427388</v>
      </c>
      <c r="E30" s="27">
        <v>901077</v>
      </c>
      <c r="F30" s="27">
        <v>170600</v>
      </c>
      <c r="G30" s="29">
        <f>C30+D30+E30+F30</f>
        <v>1516065</v>
      </c>
      <c r="H30" s="5"/>
    </row>
    <row r="31" spans="1:12" ht="15" customHeight="1">
      <c r="A31" s="30"/>
      <c r="B31" s="30"/>
      <c r="C31" s="31"/>
      <c r="D31" s="32"/>
      <c r="E31" s="33"/>
      <c r="F31" s="33"/>
      <c r="G31" s="5"/>
    </row>
    <row r="32" spans="1:12">
      <c r="A32" s="5"/>
      <c r="B32" s="5"/>
      <c r="C32" s="5"/>
    </row>
    <row r="33" spans="1:8">
      <c r="A33" s="34"/>
      <c r="B33" s="34"/>
      <c r="C33" s="17"/>
      <c r="D33" s="5"/>
      <c r="E33" s="35"/>
      <c r="F33" s="5"/>
      <c r="G33" s="5"/>
    </row>
    <row r="34" spans="1:8" ht="15.75" thickBot="1">
      <c r="C34" s="5"/>
      <c r="E34" s="5"/>
    </row>
    <row r="35" spans="1:8">
      <c r="A35" s="231" t="s">
        <v>9</v>
      </c>
      <c r="B35" s="232"/>
      <c r="C35" s="36" t="s">
        <v>8</v>
      </c>
      <c r="D35" s="37" t="s">
        <v>11</v>
      </c>
      <c r="E35" s="21" t="s">
        <v>10</v>
      </c>
      <c r="F35" s="250" t="s">
        <v>29</v>
      </c>
      <c r="G35" s="251"/>
      <c r="H35" s="5"/>
    </row>
    <row r="36" spans="1:8" ht="15.75" thickBot="1">
      <c r="A36" s="235"/>
      <c r="B36" s="236"/>
      <c r="C36" s="38">
        <v>50000</v>
      </c>
      <c r="D36" s="27">
        <v>60000</v>
      </c>
      <c r="E36" s="39">
        <f>D36-C36</f>
        <v>10000</v>
      </c>
      <c r="F36" s="252">
        <v>0.45</v>
      </c>
      <c r="G36" s="253"/>
      <c r="H36" s="5"/>
    </row>
    <row r="37" spans="1:8">
      <c r="B37" s="5"/>
      <c r="C37" s="5"/>
      <c r="D37" s="5"/>
      <c r="E37" s="5"/>
      <c r="F37" s="5"/>
      <c r="G37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</sheetData>
  <mergeCells count="16">
    <mergeCell ref="A25:B26"/>
    <mergeCell ref="C25:D25"/>
    <mergeCell ref="A35:B36"/>
    <mergeCell ref="F35:G35"/>
    <mergeCell ref="F36:G36"/>
    <mergeCell ref="A29:B30"/>
    <mergeCell ref="E25:F25"/>
    <mergeCell ref="C26:D26"/>
    <mergeCell ref="E26:F26"/>
    <mergeCell ref="A15:G17"/>
    <mergeCell ref="A19:B22"/>
    <mergeCell ref="C20:D20"/>
    <mergeCell ref="E20:F20"/>
    <mergeCell ref="C19:D19"/>
    <mergeCell ref="E19:F19"/>
    <mergeCell ref="E21:G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69"/>
  <sheetViews>
    <sheetView topLeftCell="A18" zoomScale="90" zoomScaleNormal="90" workbookViewId="0">
      <selection activeCell="P22" sqref="P22"/>
    </sheetView>
  </sheetViews>
  <sheetFormatPr baseColWidth="10" defaultRowHeight="15"/>
  <cols>
    <col min="1" max="2" width="11.42578125" style="1"/>
    <col min="3" max="3" width="14.5703125" style="1" bestFit="1" customWidth="1"/>
    <col min="4" max="4" width="11" style="1" customWidth="1"/>
    <col min="5" max="5" width="11.42578125" style="1" customWidth="1"/>
    <col min="6" max="6" width="13.28515625" style="1" customWidth="1"/>
    <col min="7" max="16384" width="11.42578125" style="1"/>
  </cols>
  <sheetData>
    <row r="17" spans="1:12">
      <c r="A17" s="230" t="s">
        <v>49</v>
      </c>
      <c r="B17" s="230"/>
      <c r="C17" s="230"/>
      <c r="D17" s="230"/>
      <c r="E17" s="230"/>
      <c r="F17" s="230"/>
      <c r="G17" s="230"/>
    </row>
    <row r="18" spans="1:12" ht="15.75" thickBot="1">
      <c r="A18" s="230"/>
      <c r="B18" s="230"/>
      <c r="C18" s="230"/>
      <c r="D18" s="230"/>
      <c r="E18" s="230"/>
      <c r="F18" s="230"/>
      <c r="G18" s="230"/>
    </row>
    <row r="19" spans="1:12">
      <c r="A19" s="230"/>
      <c r="B19" s="230"/>
      <c r="C19" s="230"/>
      <c r="D19" s="230"/>
      <c r="E19" s="230"/>
      <c r="F19" s="230"/>
      <c r="G19" s="230"/>
      <c r="I19" s="113" t="s">
        <v>44</v>
      </c>
      <c r="J19" s="114" t="s">
        <v>0</v>
      </c>
      <c r="K19" s="114" t="s">
        <v>5</v>
      </c>
      <c r="L19" s="115" t="s">
        <v>6</v>
      </c>
    </row>
    <row r="20" spans="1:12" ht="15.75" thickBot="1">
      <c r="I20" s="116" t="s">
        <v>32</v>
      </c>
      <c r="J20" s="117">
        <v>1000</v>
      </c>
      <c r="K20" s="117">
        <v>3000</v>
      </c>
      <c r="L20" s="118">
        <v>6000</v>
      </c>
    </row>
    <row r="21" spans="1:12" ht="15.75" thickBot="1">
      <c r="A21" s="261" t="s">
        <v>0</v>
      </c>
      <c r="B21" s="262"/>
      <c r="C21" s="269" t="s">
        <v>14</v>
      </c>
      <c r="D21" s="270"/>
      <c r="E21" s="269" t="s">
        <v>16</v>
      </c>
      <c r="F21" s="270"/>
      <c r="G21" s="119" t="s">
        <v>10</v>
      </c>
      <c r="I21" s="120" t="s">
        <v>33</v>
      </c>
      <c r="J21" s="117">
        <v>1050</v>
      </c>
      <c r="K21" s="117">
        <v>5000</v>
      </c>
      <c r="L21" s="118">
        <v>8000</v>
      </c>
    </row>
    <row r="22" spans="1:12" ht="15.75" thickBot="1">
      <c r="A22" s="263"/>
      <c r="B22" s="264"/>
      <c r="C22" s="271">
        <v>8284</v>
      </c>
      <c r="D22" s="272"/>
      <c r="E22" s="271">
        <v>9000</v>
      </c>
      <c r="F22" s="272"/>
      <c r="G22" s="121">
        <f>E22-C22</f>
        <v>716</v>
      </c>
      <c r="H22" s="5"/>
      <c r="I22" s="116" t="s">
        <v>34</v>
      </c>
      <c r="J22" s="117">
        <v>1100</v>
      </c>
      <c r="K22" s="117">
        <v>7000</v>
      </c>
      <c r="L22" s="115" t="s">
        <v>6</v>
      </c>
    </row>
    <row r="23" spans="1:12" ht="15.75" customHeight="1">
      <c r="A23" s="54"/>
      <c r="B23" s="54"/>
      <c r="C23" s="18"/>
      <c r="D23" s="18"/>
      <c r="E23" s="19"/>
      <c r="F23" s="19"/>
      <c r="G23" s="20"/>
      <c r="H23" s="5"/>
      <c r="I23" s="116" t="s">
        <v>35</v>
      </c>
      <c r="J23" s="117">
        <v>1150</v>
      </c>
      <c r="K23" s="117">
        <v>9000</v>
      </c>
      <c r="L23" s="118">
        <v>10000</v>
      </c>
    </row>
    <row r="24" spans="1:12" ht="15.75" thickBot="1">
      <c r="E24" s="5"/>
      <c r="F24" s="5"/>
      <c r="G24" s="5"/>
      <c r="I24" s="116" t="s">
        <v>36</v>
      </c>
      <c r="J24" s="117">
        <v>1200</v>
      </c>
      <c r="K24" s="117">
        <v>11000</v>
      </c>
      <c r="L24" s="118">
        <v>12000</v>
      </c>
    </row>
    <row r="25" spans="1:12">
      <c r="A25" s="261" t="s">
        <v>5</v>
      </c>
      <c r="B25" s="262"/>
      <c r="C25" s="122" t="s">
        <v>8</v>
      </c>
      <c r="D25" s="123" t="s">
        <v>3</v>
      </c>
      <c r="E25" s="123" t="s">
        <v>4</v>
      </c>
      <c r="F25" s="123" t="s">
        <v>11</v>
      </c>
      <c r="G25" s="115" t="s">
        <v>10</v>
      </c>
      <c r="I25" s="116" t="s">
        <v>37</v>
      </c>
      <c r="J25" s="117">
        <v>1250</v>
      </c>
      <c r="K25" s="117">
        <v>13000</v>
      </c>
      <c r="L25" s="115" t="s">
        <v>6</v>
      </c>
    </row>
    <row r="26" spans="1:12" ht="15.75" thickBot="1">
      <c r="A26" s="263"/>
      <c r="B26" s="264"/>
      <c r="C26" s="124">
        <v>17000</v>
      </c>
      <c r="D26" s="124">
        <v>427388</v>
      </c>
      <c r="E26" s="124">
        <v>0</v>
      </c>
      <c r="F26" s="124">
        <v>170600</v>
      </c>
      <c r="G26" s="121">
        <f>F26-C26</f>
        <v>153600</v>
      </c>
      <c r="H26" s="5"/>
      <c r="I26" s="116" t="s">
        <v>38</v>
      </c>
      <c r="J26" s="117">
        <v>1300</v>
      </c>
      <c r="K26" s="117">
        <v>15000</v>
      </c>
      <c r="L26" s="118">
        <v>14000</v>
      </c>
    </row>
    <row r="27" spans="1:12" ht="18" customHeight="1" thickBot="1">
      <c r="A27" s="30"/>
      <c r="B27" s="30"/>
      <c r="C27" s="31"/>
      <c r="D27" s="32"/>
      <c r="E27" s="33"/>
      <c r="F27" s="33"/>
      <c r="I27" s="116" t="s">
        <v>39</v>
      </c>
      <c r="J27" s="117">
        <v>1350</v>
      </c>
      <c r="K27" s="117">
        <v>17000</v>
      </c>
      <c r="L27" s="118">
        <v>16000</v>
      </c>
    </row>
    <row r="28" spans="1:12" ht="15.75" thickBot="1">
      <c r="I28" s="116" t="s">
        <v>40</v>
      </c>
      <c r="J28" s="117">
        <v>1400</v>
      </c>
      <c r="K28" s="117">
        <v>19000</v>
      </c>
      <c r="L28" s="115" t="s">
        <v>6</v>
      </c>
    </row>
    <row r="29" spans="1:12">
      <c r="A29" s="261" t="s">
        <v>6</v>
      </c>
      <c r="B29" s="262"/>
      <c r="C29" s="265" t="s">
        <v>8</v>
      </c>
      <c r="D29" s="266"/>
      <c r="E29" s="267" t="s">
        <v>11</v>
      </c>
      <c r="F29" s="268"/>
      <c r="G29" s="115" t="s">
        <v>10</v>
      </c>
      <c r="I29" s="116" t="s">
        <v>41</v>
      </c>
      <c r="J29" s="117">
        <v>1450</v>
      </c>
      <c r="K29" s="117">
        <v>21000</v>
      </c>
      <c r="L29" s="118">
        <v>18000</v>
      </c>
    </row>
    <row r="30" spans="1:12" ht="15.75" thickBot="1">
      <c r="A30" s="263"/>
      <c r="B30" s="264"/>
      <c r="C30" s="125">
        <v>41000</v>
      </c>
      <c r="D30" s="126">
        <f>C30/C22</f>
        <v>4.949299855142443</v>
      </c>
      <c r="E30" s="124">
        <v>45000</v>
      </c>
      <c r="F30" s="127">
        <f>E30/E22</f>
        <v>5</v>
      </c>
      <c r="G30" s="128">
        <f>E30-C30</f>
        <v>4000</v>
      </c>
      <c r="I30" s="116" t="s">
        <v>42</v>
      </c>
      <c r="J30" s="117">
        <v>1500</v>
      </c>
      <c r="K30" s="117">
        <v>23000</v>
      </c>
      <c r="L30" s="118">
        <v>20000</v>
      </c>
    </row>
    <row r="31" spans="1:12" ht="15.75" thickBot="1">
      <c r="A31" s="34"/>
      <c r="B31" s="34"/>
      <c r="C31" s="17"/>
      <c r="D31" s="5"/>
      <c r="E31" s="35"/>
      <c r="G31" s="5"/>
      <c r="I31" s="129" t="s">
        <v>43</v>
      </c>
      <c r="J31" s="117">
        <v>1550</v>
      </c>
      <c r="K31" s="117">
        <v>25000</v>
      </c>
      <c r="L31" s="115" t="s">
        <v>6</v>
      </c>
    </row>
    <row r="32" spans="1:12">
      <c r="E32" s="5"/>
    </row>
    <row r="33" spans="1:7">
      <c r="E33" s="5"/>
      <c r="G33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</sheetData>
  <mergeCells count="10">
    <mergeCell ref="A17:G19"/>
    <mergeCell ref="A21:B22"/>
    <mergeCell ref="A25:B26"/>
    <mergeCell ref="A29:B30"/>
    <mergeCell ref="C29:D29"/>
    <mergeCell ref="E29:F29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84"/>
  <sheetViews>
    <sheetView zoomScale="50" zoomScaleNormal="50" workbookViewId="0">
      <selection activeCell="F38" sqref="F38"/>
    </sheetView>
  </sheetViews>
  <sheetFormatPr baseColWidth="10" defaultRowHeight="15"/>
  <cols>
    <col min="1" max="2" width="11.42578125" style="1"/>
    <col min="3" max="3" width="14" style="1" customWidth="1"/>
    <col min="4" max="4" width="13.42578125" style="1" customWidth="1"/>
    <col min="5" max="5" width="12.85546875" style="1" customWidth="1"/>
    <col min="6" max="6" width="11.42578125" style="1" customWidth="1"/>
    <col min="7" max="7" width="10.28515625" style="1" customWidth="1"/>
    <col min="8" max="16384" width="11.42578125" style="1"/>
  </cols>
  <sheetData>
    <row r="13" spans="1:12" ht="15" customHeight="1"/>
    <row r="14" spans="1:12">
      <c r="A14" s="230" t="s">
        <v>46</v>
      </c>
      <c r="B14" s="230"/>
      <c r="C14" s="230"/>
      <c r="D14" s="230"/>
      <c r="E14" s="230"/>
      <c r="F14" s="230"/>
      <c r="G14" s="230"/>
    </row>
    <row r="15" spans="1:12" ht="15.75" thickBot="1">
      <c r="A15" s="230"/>
      <c r="B15" s="230"/>
      <c r="C15" s="230"/>
      <c r="D15" s="230"/>
      <c r="E15" s="230"/>
      <c r="F15" s="230"/>
      <c r="G15" s="230"/>
    </row>
    <row r="16" spans="1:12">
      <c r="A16" s="230"/>
      <c r="B16" s="230"/>
      <c r="C16" s="230"/>
      <c r="D16" s="230"/>
      <c r="E16" s="230"/>
      <c r="F16" s="230"/>
      <c r="G16" s="230"/>
      <c r="I16" s="40" t="s">
        <v>44</v>
      </c>
      <c r="J16" s="41" t="s">
        <v>0</v>
      </c>
      <c r="K16" s="41" t="s">
        <v>5</v>
      </c>
      <c r="L16" s="42" t="s">
        <v>6</v>
      </c>
    </row>
    <row r="17" spans="1:12" ht="15" customHeight="1" thickBot="1">
      <c r="I17" s="43" t="s">
        <v>32</v>
      </c>
      <c r="J17" s="44">
        <v>1000</v>
      </c>
      <c r="K17" s="44">
        <v>3000</v>
      </c>
      <c r="L17" s="45">
        <v>6000</v>
      </c>
    </row>
    <row r="18" spans="1:12" ht="15" customHeight="1">
      <c r="A18" s="273" t="s">
        <v>0</v>
      </c>
      <c r="B18" s="274"/>
      <c r="C18" s="46" t="s">
        <v>7</v>
      </c>
      <c r="D18" s="47" t="s">
        <v>2</v>
      </c>
      <c r="E18" s="47" t="s">
        <v>1</v>
      </c>
      <c r="F18" s="47" t="s">
        <v>31</v>
      </c>
      <c r="G18" s="48" t="s">
        <v>10</v>
      </c>
      <c r="H18" s="5"/>
      <c r="I18" s="49" t="s">
        <v>33</v>
      </c>
      <c r="J18" s="44">
        <v>1050</v>
      </c>
      <c r="K18" s="44">
        <v>5000</v>
      </c>
      <c r="L18" s="45">
        <v>8000</v>
      </c>
    </row>
    <row r="19" spans="1:12" ht="15.75" thickBot="1">
      <c r="A19" s="275"/>
      <c r="B19" s="276"/>
      <c r="C19" s="50">
        <v>23000</v>
      </c>
      <c r="D19" s="51">
        <v>130</v>
      </c>
      <c r="E19" s="52">
        <v>0</v>
      </c>
      <c r="F19" s="50">
        <v>23130</v>
      </c>
      <c r="G19" s="53">
        <f>D19-E19</f>
        <v>130</v>
      </c>
      <c r="H19" s="5"/>
      <c r="I19" s="43" t="s">
        <v>34</v>
      </c>
      <c r="J19" s="44">
        <v>1100</v>
      </c>
      <c r="K19" s="44">
        <v>7000</v>
      </c>
      <c r="L19" s="45">
        <v>10000</v>
      </c>
    </row>
    <row r="20" spans="1:12" ht="15.75" customHeight="1">
      <c r="A20" s="54"/>
      <c r="B20" s="54"/>
      <c r="C20" s="19"/>
      <c r="D20" s="19"/>
      <c r="E20" s="18"/>
      <c r="F20" s="18"/>
      <c r="G20" s="20"/>
      <c r="H20" s="5"/>
      <c r="I20" s="43" t="s">
        <v>35</v>
      </c>
      <c r="J20" s="44">
        <v>1150</v>
      </c>
      <c r="K20" s="44">
        <v>9000</v>
      </c>
      <c r="L20" s="45">
        <v>12000</v>
      </c>
    </row>
    <row r="21" spans="1:12" ht="15" customHeight="1" thickBot="1">
      <c r="C21" s="5"/>
      <c r="D21" s="5"/>
      <c r="E21" s="5"/>
      <c r="F21" s="5"/>
      <c r="I21" s="43" t="s">
        <v>36</v>
      </c>
      <c r="J21" s="44">
        <v>1200</v>
      </c>
      <c r="K21" s="44">
        <v>11000</v>
      </c>
      <c r="L21" s="45">
        <v>14000</v>
      </c>
    </row>
    <row r="22" spans="1:12" ht="15" customHeight="1">
      <c r="A22" s="273" t="s">
        <v>5</v>
      </c>
      <c r="B22" s="281"/>
      <c r="C22" s="55" t="s">
        <v>8</v>
      </c>
      <c r="D22" s="56" t="s">
        <v>3</v>
      </c>
      <c r="E22" s="57" t="s">
        <v>4</v>
      </c>
      <c r="F22" s="57" t="s">
        <v>11</v>
      </c>
      <c r="G22" s="58" t="s">
        <v>10</v>
      </c>
      <c r="H22" s="5"/>
      <c r="I22" s="43" t="s">
        <v>37</v>
      </c>
      <c r="J22" s="44">
        <v>1250</v>
      </c>
      <c r="K22" s="44">
        <v>13000</v>
      </c>
      <c r="L22" s="45">
        <v>16000</v>
      </c>
    </row>
    <row r="23" spans="1:12" ht="15.75" thickBot="1">
      <c r="A23" s="275"/>
      <c r="B23" s="282"/>
      <c r="C23" s="59">
        <v>17000</v>
      </c>
      <c r="D23" s="59">
        <v>427388</v>
      </c>
      <c r="E23" s="59">
        <v>901077</v>
      </c>
      <c r="F23" s="59">
        <v>170600</v>
      </c>
      <c r="G23" s="60">
        <f>F23-C23</f>
        <v>153600</v>
      </c>
      <c r="H23" s="5"/>
      <c r="I23" s="43" t="s">
        <v>38</v>
      </c>
      <c r="J23" s="44">
        <v>1300</v>
      </c>
      <c r="K23" s="44">
        <v>15000</v>
      </c>
      <c r="L23" s="45">
        <v>18000</v>
      </c>
    </row>
    <row r="24" spans="1:12" ht="15" customHeight="1">
      <c r="A24" s="30"/>
      <c r="B24" s="30"/>
      <c r="C24" s="31"/>
      <c r="D24" s="32"/>
      <c r="E24" s="33"/>
      <c r="F24" s="33"/>
      <c r="G24" s="5"/>
      <c r="I24" s="43" t="s">
        <v>39</v>
      </c>
      <c r="J24" s="44">
        <v>1350</v>
      </c>
      <c r="K24" s="44">
        <v>17000</v>
      </c>
      <c r="L24" s="45">
        <v>20000</v>
      </c>
    </row>
    <row r="25" spans="1:12" ht="15.75" thickBot="1">
      <c r="I25" s="43" t="s">
        <v>40</v>
      </c>
      <c r="J25" s="44">
        <v>1400</v>
      </c>
      <c r="K25" s="44">
        <v>19000</v>
      </c>
      <c r="L25" s="45">
        <v>22000</v>
      </c>
    </row>
    <row r="26" spans="1:12">
      <c r="A26" s="273" t="s">
        <v>6</v>
      </c>
      <c r="B26" s="274"/>
      <c r="C26" s="283" t="s">
        <v>8</v>
      </c>
      <c r="D26" s="284"/>
      <c r="E26" s="285" t="s">
        <v>11</v>
      </c>
      <c r="F26" s="284"/>
      <c r="G26" s="58" t="s">
        <v>10</v>
      </c>
      <c r="H26" s="5"/>
      <c r="I26" s="43" t="s">
        <v>41</v>
      </c>
      <c r="J26" s="44">
        <v>1450</v>
      </c>
      <c r="K26" s="44">
        <v>21000</v>
      </c>
      <c r="L26" s="45">
        <v>24000</v>
      </c>
    </row>
    <row r="27" spans="1:12" ht="15.75" thickBot="1">
      <c r="A27" s="275"/>
      <c r="B27" s="276"/>
      <c r="C27" s="59">
        <v>41000</v>
      </c>
      <c r="D27" s="61">
        <f>C27/C19</f>
        <v>1.7826086956521738</v>
      </c>
      <c r="E27" s="59">
        <v>45000</v>
      </c>
      <c r="F27" s="62">
        <f>E27/F19</f>
        <v>1.9455252918287937</v>
      </c>
      <c r="G27" s="53">
        <f>E27-C27</f>
        <v>4000</v>
      </c>
      <c r="I27" s="43" t="s">
        <v>42</v>
      </c>
      <c r="J27" s="44">
        <v>1500</v>
      </c>
      <c r="K27" s="44">
        <v>23000</v>
      </c>
      <c r="L27" s="45">
        <v>26000</v>
      </c>
    </row>
    <row r="28" spans="1:12" ht="15.75" thickBot="1">
      <c r="A28" s="34"/>
      <c r="B28" s="34"/>
      <c r="C28" s="17"/>
      <c r="E28" s="35"/>
      <c r="F28" s="5"/>
      <c r="G28" s="5"/>
      <c r="I28" s="63" t="s">
        <v>43</v>
      </c>
      <c r="J28" s="44">
        <v>1550</v>
      </c>
      <c r="K28" s="44">
        <v>25000</v>
      </c>
      <c r="L28" s="45">
        <v>28000</v>
      </c>
    </row>
    <row r="29" spans="1:12" ht="15.75" thickBot="1">
      <c r="E29" s="5"/>
    </row>
    <row r="30" spans="1:12">
      <c r="A30" s="273" t="s">
        <v>9</v>
      </c>
      <c r="B30" s="274"/>
      <c r="C30" s="64" t="s">
        <v>8</v>
      </c>
      <c r="D30" s="41" t="s">
        <v>11</v>
      </c>
      <c r="E30" s="57" t="s">
        <v>10</v>
      </c>
      <c r="F30" s="277"/>
      <c r="G30" s="278"/>
    </row>
    <row r="31" spans="1:12" ht="15.75" thickBot="1">
      <c r="A31" s="275"/>
      <c r="B31" s="276"/>
      <c r="C31" s="59">
        <v>50000</v>
      </c>
      <c r="D31" s="65">
        <v>55000</v>
      </c>
      <c r="E31" s="66">
        <f>D31-C31</f>
        <v>5000</v>
      </c>
      <c r="F31" s="279"/>
      <c r="G31" s="280"/>
    </row>
    <row r="33" spans="1:8">
      <c r="A33" s="5"/>
      <c r="B33" s="5"/>
      <c r="C33" s="5"/>
      <c r="D33" s="5"/>
      <c r="E33" s="5"/>
      <c r="F33" s="5"/>
      <c r="G33" s="5"/>
    </row>
    <row r="34" spans="1:8" ht="13.5" customHeight="1">
      <c r="A34" s="5"/>
      <c r="B34" s="5"/>
      <c r="C34" s="67"/>
      <c r="D34" s="67"/>
      <c r="E34" s="67"/>
      <c r="F34" s="67"/>
      <c r="G34" s="67"/>
      <c r="H34" s="5"/>
    </row>
    <row r="35" spans="1:8">
      <c r="A35" s="5"/>
      <c r="B35" s="5"/>
      <c r="C35" s="68"/>
      <c r="D35" s="68"/>
      <c r="E35" s="68"/>
      <c r="F35" s="68"/>
      <c r="G35" s="68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7">
      <c r="A49" s="5"/>
      <c r="B49" s="5"/>
      <c r="C49" s="5"/>
      <c r="D49" s="5"/>
      <c r="E49" s="5"/>
      <c r="F49" s="5"/>
      <c r="G49" s="5"/>
    </row>
    <row r="60" spans="1:7">
      <c r="A60" s="5"/>
      <c r="B60" s="5"/>
      <c r="C60" s="5"/>
      <c r="D60" s="5"/>
      <c r="E60" s="5"/>
      <c r="F60" s="5"/>
    </row>
    <row r="61" spans="1:7">
      <c r="A61" s="5"/>
      <c r="B61" s="5"/>
      <c r="C61" s="5"/>
      <c r="D61" s="5"/>
      <c r="E61" s="5"/>
      <c r="F61" s="5"/>
    </row>
    <row r="62" spans="1:7">
      <c r="A62" s="5"/>
      <c r="B62" s="5"/>
      <c r="C62" s="5"/>
      <c r="D62" s="5"/>
      <c r="E62" s="5"/>
      <c r="F62" s="5"/>
    </row>
    <row r="63" spans="1:7">
      <c r="A63" s="5"/>
      <c r="B63" s="5"/>
      <c r="C63" s="5"/>
      <c r="D63" s="5"/>
      <c r="E63" s="5"/>
      <c r="F63" s="5"/>
    </row>
    <row r="64" spans="1:7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</sheetData>
  <mergeCells count="9">
    <mergeCell ref="A30:B31"/>
    <mergeCell ref="F30:G30"/>
    <mergeCell ref="F31:G31"/>
    <mergeCell ref="A14:G16"/>
    <mergeCell ref="A18:B19"/>
    <mergeCell ref="A22:B23"/>
    <mergeCell ref="A26:B27"/>
    <mergeCell ref="C26:D26"/>
    <mergeCell ref="E26:F2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1"/>
  <sheetViews>
    <sheetView zoomScaleNormal="100" workbookViewId="0">
      <selection activeCell="F39" sqref="F39"/>
    </sheetView>
  </sheetViews>
  <sheetFormatPr baseColWidth="10" defaultRowHeight="15"/>
  <cols>
    <col min="1" max="2" width="11.42578125" style="1"/>
    <col min="3" max="3" width="14.42578125" style="1" customWidth="1"/>
    <col min="4" max="5" width="11.140625" style="1" customWidth="1"/>
    <col min="6" max="6" width="14" style="1" customWidth="1"/>
    <col min="7" max="16384" width="11.42578125" style="1"/>
  </cols>
  <sheetData>
    <row r="8" spans="1:7" s="286" customFormat="1"/>
    <row r="9" spans="1:7" s="286" customFormat="1"/>
    <row r="10" spans="1:7" s="286" customFormat="1"/>
    <row r="11" spans="1:7" s="286" customFormat="1"/>
    <row r="12" spans="1:7" s="69" customFormat="1"/>
    <row r="13" spans="1:7" s="69" customFormat="1"/>
    <row r="15" spans="1:7" ht="15" customHeight="1">
      <c r="A15" s="230" t="s">
        <v>47</v>
      </c>
      <c r="B15" s="230"/>
      <c r="C15" s="230"/>
      <c r="D15" s="230"/>
      <c r="E15" s="230"/>
      <c r="F15" s="230"/>
      <c r="G15" s="230"/>
    </row>
    <row r="16" spans="1:7" ht="15" customHeight="1" thickBot="1">
      <c r="A16" s="230"/>
      <c r="B16" s="230"/>
      <c r="C16" s="230"/>
      <c r="D16" s="230"/>
      <c r="E16" s="230"/>
      <c r="F16" s="230"/>
      <c r="G16" s="230"/>
    </row>
    <row r="17" spans="1:12" ht="15" customHeight="1">
      <c r="A17" s="230"/>
      <c r="B17" s="230"/>
      <c r="C17" s="230"/>
      <c r="D17" s="230"/>
      <c r="E17" s="230"/>
      <c r="F17" s="230"/>
      <c r="G17" s="230"/>
      <c r="I17" s="70" t="s">
        <v>44</v>
      </c>
      <c r="J17" s="71" t="s">
        <v>0</v>
      </c>
      <c r="K17" s="71" t="s">
        <v>5</v>
      </c>
      <c r="L17" s="72" t="s">
        <v>6</v>
      </c>
    </row>
    <row r="18" spans="1:12" ht="15.75" thickBot="1">
      <c r="G18" s="5"/>
      <c r="I18" s="73" t="s">
        <v>32</v>
      </c>
      <c r="J18" s="74">
        <v>1000</v>
      </c>
      <c r="K18" s="74">
        <v>3000</v>
      </c>
      <c r="L18" s="75">
        <v>6000</v>
      </c>
    </row>
    <row r="19" spans="1:12" ht="15" customHeight="1">
      <c r="A19" s="287" t="s">
        <v>0</v>
      </c>
      <c r="B19" s="293"/>
      <c r="C19" s="295" t="s">
        <v>12</v>
      </c>
      <c r="D19" s="296"/>
      <c r="E19" s="295" t="s">
        <v>30</v>
      </c>
      <c r="F19" s="296"/>
      <c r="G19" s="76" t="s">
        <v>10</v>
      </c>
      <c r="H19" s="5"/>
      <c r="I19" s="77" t="s">
        <v>33</v>
      </c>
      <c r="J19" s="74">
        <v>1050</v>
      </c>
      <c r="K19" s="74">
        <v>5000</v>
      </c>
      <c r="L19" s="75">
        <v>8000</v>
      </c>
    </row>
    <row r="20" spans="1:12" ht="15.75" thickBot="1">
      <c r="A20" s="289"/>
      <c r="B20" s="294"/>
      <c r="C20" s="297">
        <v>23000</v>
      </c>
      <c r="D20" s="298"/>
      <c r="E20" s="297">
        <v>45600</v>
      </c>
      <c r="F20" s="298"/>
      <c r="G20" s="78">
        <f>E20-C20</f>
        <v>22600</v>
      </c>
      <c r="H20" s="5"/>
      <c r="I20" s="73" t="s">
        <v>34</v>
      </c>
      <c r="J20" s="74">
        <v>1100</v>
      </c>
      <c r="K20" s="74">
        <v>2000</v>
      </c>
      <c r="L20" s="75">
        <v>3000</v>
      </c>
    </row>
    <row r="21" spans="1:12" ht="15" customHeight="1">
      <c r="A21" s="54"/>
      <c r="B21" s="54"/>
      <c r="C21" s="17"/>
      <c r="D21" s="18"/>
      <c r="E21" s="19"/>
      <c r="F21" s="18"/>
      <c r="G21" s="20"/>
      <c r="H21" s="5"/>
      <c r="I21" s="73" t="s">
        <v>35</v>
      </c>
      <c r="J21" s="74">
        <v>1050</v>
      </c>
      <c r="K21" s="74">
        <v>8000</v>
      </c>
      <c r="L21" s="75">
        <v>7000</v>
      </c>
    </row>
    <row r="22" spans="1:12" ht="15.75" thickBot="1">
      <c r="B22" s="5"/>
      <c r="C22" s="5"/>
      <c r="D22" s="5"/>
      <c r="E22" s="5"/>
      <c r="F22" s="5"/>
      <c r="G22" s="5"/>
      <c r="I22" s="73" t="s">
        <v>36</v>
      </c>
      <c r="J22" s="74">
        <v>1100</v>
      </c>
      <c r="K22" s="74">
        <v>9000</v>
      </c>
      <c r="L22" s="75">
        <v>5000</v>
      </c>
    </row>
    <row r="23" spans="1:12" ht="15" customHeight="1">
      <c r="A23" s="287" t="s">
        <v>5</v>
      </c>
      <c r="B23" s="293"/>
      <c r="C23" s="79" t="s">
        <v>8</v>
      </c>
      <c r="D23" s="79" t="s">
        <v>3</v>
      </c>
      <c r="E23" s="80" t="s">
        <v>4</v>
      </c>
      <c r="F23" s="71" t="s">
        <v>11</v>
      </c>
      <c r="G23" s="72" t="s">
        <v>10</v>
      </c>
      <c r="I23" s="73" t="s">
        <v>37</v>
      </c>
      <c r="J23" s="74">
        <v>1150</v>
      </c>
      <c r="K23" s="74">
        <v>5000</v>
      </c>
      <c r="L23" s="75">
        <v>4000</v>
      </c>
    </row>
    <row r="24" spans="1:12" ht="15" customHeight="1" thickBot="1">
      <c r="A24" s="289"/>
      <c r="B24" s="294"/>
      <c r="C24" s="81">
        <v>17000</v>
      </c>
      <c r="D24" s="82">
        <v>427388</v>
      </c>
      <c r="E24" s="82">
        <v>901077</v>
      </c>
      <c r="F24" s="82">
        <v>170600</v>
      </c>
      <c r="G24" s="83">
        <f>F24-C24</f>
        <v>153600</v>
      </c>
      <c r="H24" s="5"/>
      <c r="I24" s="73" t="s">
        <v>38</v>
      </c>
      <c r="J24" s="74">
        <v>1200</v>
      </c>
      <c r="K24" s="74">
        <v>5000</v>
      </c>
      <c r="L24" s="75">
        <v>4500</v>
      </c>
    </row>
    <row r="25" spans="1:12" ht="15" customHeight="1">
      <c r="A25" s="30"/>
      <c r="B25" s="30"/>
      <c r="C25" s="31"/>
      <c r="D25" s="32"/>
      <c r="E25" s="33"/>
      <c r="F25" s="33"/>
      <c r="G25" s="5"/>
      <c r="I25" s="73" t="s">
        <v>39</v>
      </c>
      <c r="J25" s="74">
        <v>1300</v>
      </c>
      <c r="K25" s="74">
        <v>6000</v>
      </c>
      <c r="L25" s="75">
        <v>9000</v>
      </c>
    </row>
    <row r="26" spans="1:12" ht="15.75" thickBot="1">
      <c r="H26" s="5"/>
      <c r="I26" s="73" t="s">
        <v>40</v>
      </c>
      <c r="J26" s="74">
        <v>1400</v>
      </c>
      <c r="K26" s="74">
        <v>9000</v>
      </c>
      <c r="L26" s="75">
        <v>12000</v>
      </c>
    </row>
    <row r="27" spans="1:12" ht="15" customHeight="1">
      <c r="A27" s="287" t="s">
        <v>6</v>
      </c>
      <c r="B27" s="288"/>
      <c r="C27" s="291" t="s">
        <v>8</v>
      </c>
      <c r="D27" s="292"/>
      <c r="E27" s="291" t="s">
        <v>11</v>
      </c>
      <c r="F27" s="292"/>
      <c r="G27" s="72" t="s">
        <v>10</v>
      </c>
      <c r="H27" s="5"/>
      <c r="I27" s="73" t="s">
        <v>41</v>
      </c>
      <c r="J27" s="74">
        <v>1450</v>
      </c>
      <c r="K27" s="74">
        <v>10000</v>
      </c>
      <c r="L27" s="75">
        <v>8000</v>
      </c>
    </row>
    <row r="28" spans="1:12" ht="15.75" thickBot="1">
      <c r="A28" s="289"/>
      <c r="B28" s="290"/>
      <c r="C28" s="82">
        <v>41000</v>
      </c>
      <c r="D28" s="84">
        <f>C28/C20</f>
        <v>1.7826086956521738</v>
      </c>
      <c r="E28" s="82">
        <v>45000</v>
      </c>
      <c r="F28" s="85">
        <f>E28/E20</f>
        <v>0.98684210526315785</v>
      </c>
      <c r="G28" s="86">
        <f>E28-C28</f>
        <v>4000</v>
      </c>
      <c r="I28" s="73" t="s">
        <v>42</v>
      </c>
      <c r="J28" s="74">
        <v>1500</v>
      </c>
      <c r="K28" s="74">
        <v>15000</v>
      </c>
      <c r="L28" s="75">
        <v>9000</v>
      </c>
    </row>
    <row r="29" spans="1:12" ht="15.75" thickBot="1">
      <c r="A29" s="34"/>
      <c r="B29" s="34"/>
      <c r="C29" s="17"/>
      <c r="D29" s="5"/>
      <c r="E29" s="35"/>
      <c r="F29" s="5"/>
      <c r="G29" s="5"/>
      <c r="I29" s="87" t="s">
        <v>43</v>
      </c>
      <c r="J29" s="88">
        <v>8000</v>
      </c>
      <c r="K29" s="88">
        <v>12000</v>
      </c>
      <c r="L29" s="89">
        <v>12000</v>
      </c>
    </row>
    <row r="30" spans="1:12" ht="15.75" thickBot="1">
      <c r="E30" s="5"/>
    </row>
    <row r="31" spans="1:12">
      <c r="A31" s="287" t="s">
        <v>9</v>
      </c>
      <c r="B31" s="288"/>
      <c r="C31" s="71" t="s">
        <v>8</v>
      </c>
      <c r="D31" s="79" t="s">
        <v>11</v>
      </c>
      <c r="E31" s="90" t="s">
        <v>10</v>
      </c>
      <c r="F31" s="130"/>
      <c r="G31" s="131"/>
      <c r="H31" s="5"/>
      <c r="I31" s="5"/>
    </row>
    <row r="32" spans="1:12" ht="15.75" thickBot="1">
      <c r="A32" s="289"/>
      <c r="B32" s="290"/>
      <c r="C32" s="82">
        <v>50000</v>
      </c>
      <c r="D32" s="81">
        <v>124000</v>
      </c>
      <c r="E32" s="91">
        <f>D32-C32</f>
        <v>74000</v>
      </c>
      <c r="F32" s="132"/>
      <c r="G32" s="133"/>
      <c r="H32" s="5"/>
    </row>
    <row r="33" spans="3:7">
      <c r="C33" s="5"/>
      <c r="D33" s="5"/>
      <c r="F33" s="5"/>
      <c r="G33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  <row r="101" spans="1:6">
      <c r="A101" s="5"/>
      <c r="B101" s="5"/>
      <c r="C101" s="5"/>
      <c r="D101" s="5"/>
      <c r="E101" s="5"/>
      <c r="F101" s="5"/>
    </row>
  </sheetData>
  <mergeCells count="12">
    <mergeCell ref="A8:XFD11"/>
    <mergeCell ref="A15:G17"/>
    <mergeCell ref="A31:B32"/>
    <mergeCell ref="C27:D27"/>
    <mergeCell ref="E27:F27"/>
    <mergeCell ref="A19:B20"/>
    <mergeCell ref="A23:B24"/>
    <mergeCell ref="A27:B28"/>
    <mergeCell ref="C19:D19"/>
    <mergeCell ref="E20:F20"/>
    <mergeCell ref="E19:F19"/>
    <mergeCell ref="C20:D20"/>
  </mergeCell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73"/>
  <sheetViews>
    <sheetView topLeftCell="A22" zoomScaleNormal="100" workbookViewId="0">
      <selection activeCell="L10" sqref="L10"/>
    </sheetView>
  </sheetViews>
  <sheetFormatPr baseColWidth="10" defaultRowHeight="15"/>
  <cols>
    <col min="1" max="3" width="11.42578125" style="1"/>
    <col min="4" max="4" width="13.7109375" style="1" customWidth="1"/>
    <col min="5" max="5" width="11.85546875" style="1" customWidth="1"/>
    <col min="6" max="6" width="12.85546875" style="1" customWidth="1"/>
    <col min="7" max="7" width="12" style="1" customWidth="1"/>
    <col min="8" max="16384" width="11.42578125" style="1"/>
  </cols>
  <sheetData>
    <row r="17" spans="1:12">
      <c r="A17" s="230" t="s">
        <v>48</v>
      </c>
      <c r="B17" s="230"/>
      <c r="C17" s="230"/>
      <c r="D17" s="230"/>
      <c r="E17" s="230"/>
      <c r="F17" s="230"/>
      <c r="G17" s="230"/>
    </row>
    <row r="18" spans="1:12" ht="15.75" thickBot="1">
      <c r="A18" s="230"/>
      <c r="B18" s="230"/>
      <c r="C18" s="230"/>
      <c r="D18" s="230"/>
      <c r="E18" s="230"/>
      <c r="F18" s="230"/>
      <c r="G18" s="230"/>
    </row>
    <row r="19" spans="1:12">
      <c r="A19" s="230"/>
      <c r="B19" s="230"/>
      <c r="C19" s="230"/>
      <c r="D19" s="230"/>
      <c r="E19" s="230"/>
      <c r="F19" s="230"/>
      <c r="G19" s="230"/>
      <c r="I19" s="92" t="s">
        <v>44</v>
      </c>
      <c r="J19" s="93" t="s">
        <v>0</v>
      </c>
      <c r="K19" s="93" t="s">
        <v>5</v>
      </c>
      <c r="L19" s="94" t="s">
        <v>6</v>
      </c>
    </row>
    <row r="20" spans="1:12" ht="15.75" thickBot="1">
      <c r="I20" s="95" t="s">
        <v>32</v>
      </c>
      <c r="J20" s="96">
        <v>1000</v>
      </c>
      <c r="K20" s="96">
        <v>3000</v>
      </c>
      <c r="L20" s="97">
        <v>6000</v>
      </c>
    </row>
    <row r="21" spans="1:12">
      <c r="A21" s="299" t="s">
        <v>0</v>
      </c>
      <c r="B21" s="305"/>
      <c r="C21" s="307" t="s">
        <v>12</v>
      </c>
      <c r="D21" s="308"/>
      <c r="E21" s="307" t="s">
        <v>13</v>
      </c>
      <c r="F21" s="308"/>
      <c r="G21" s="98" t="s">
        <v>10</v>
      </c>
      <c r="I21" s="99" t="s">
        <v>33</v>
      </c>
      <c r="J21" s="96">
        <v>1050</v>
      </c>
      <c r="K21" s="96">
        <v>5000</v>
      </c>
      <c r="L21" s="97">
        <v>8000</v>
      </c>
    </row>
    <row r="22" spans="1:12" ht="15.75" thickBot="1">
      <c r="A22" s="301"/>
      <c r="B22" s="306"/>
      <c r="C22" s="309">
        <v>5000</v>
      </c>
      <c r="D22" s="310"/>
      <c r="E22" s="311">
        <v>23182</v>
      </c>
      <c r="F22" s="312"/>
      <c r="G22" s="100">
        <f>E22-C22</f>
        <v>18182</v>
      </c>
      <c r="I22" s="95" t="s">
        <v>34</v>
      </c>
      <c r="J22" s="96">
        <v>1100</v>
      </c>
      <c r="K22" s="96">
        <v>2000</v>
      </c>
      <c r="L22" s="97">
        <v>3000</v>
      </c>
    </row>
    <row r="23" spans="1:12" ht="15" customHeight="1">
      <c r="A23" s="16"/>
      <c r="B23" s="16"/>
      <c r="C23" s="19"/>
      <c r="D23" s="19"/>
      <c r="E23" s="18"/>
      <c r="F23" s="18"/>
      <c r="G23" s="20"/>
      <c r="I23" s="95" t="s">
        <v>35</v>
      </c>
      <c r="J23" s="96">
        <v>1050</v>
      </c>
      <c r="K23" s="96">
        <v>8000</v>
      </c>
      <c r="L23" s="97">
        <v>7000</v>
      </c>
    </row>
    <row r="24" spans="1:12" ht="15.75" thickBot="1">
      <c r="I24" s="95" t="s">
        <v>36</v>
      </c>
      <c r="J24" s="96">
        <v>1100</v>
      </c>
      <c r="K24" s="96">
        <v>9000</v>
      </c>
      <c r="L24" s="97">
        <v>5000</v>
      </c>
    </row>
    <row r="25" spans="1:12">
      <c r="A25" s="299" t="s">
        <v>5</v>
      </c>
      <c r="B25" s="300"/>
      <c r="C25" s="101" t="s">
        <v>8</v>
      </c>
      <c r="D25" s="102" t="s">
        <v>3</v>
      </c>
      <c r="E25" s="102" t="s">
        <v>4</v>
      </c>
      <c r="F25" s="102" t="s">
        <v>11</v>
      </c>
      <c r="G25" s="103" t="s">
        <v>10</v>
      </c>
      <c r="I25" s="95" t="s">
        <v>37</v>
      </c>
      <c r="J25" s="96">
        <v>1150</v>
      </c>
      <c r="K25" s="96">
        <v>5000</v>
      </c>
      <c r="L25" s="97">
        <v>4000</v>
      </c>
    </row>
    <row r="26" spans="1:12" ht="15.75" thickBot="1">
      <c r="A26" s="301"/>
      <c r="B26" s="302"/>
      <c r="C26" s="104">
        <v>17000</v>
      </c>
      <c r="D26" s="104">
        <v>427388</v>
      </c>
      <c r="E26" s="104">
        <v>901077</v>
      </c>
      <c r="F26" s="104">
        <v>170600</v>
      </c>
      <c r="G26" s="105">
        <f>F26-C26</f>
        <v>153600</v>
      </c>
      <c r="I26" s="95" t="s">
        <v>38</v>
      </c>
      <c r="J26" s="96">
        <v>1200</v>
      </c>
      <c r="K26" s="96">
        <v>5000</v>
      </c>
      <c r="L26" s="97">
        <v>4500</v>
      </c>
    </row>
    <row r="27" spans="1:12" ht="14.25" customHeight="1">
      <c r="A27" s="30"/>
      <c r="B27" s="30"/>
      <c r="C27" s="31"/>
      <c r="D27" s="32"/>
      <c r="E27" s="33"/>
      <c r="F27" s="33"/>
      <c r="I27" s="95" t="s">
        <v>39</v>
      </c>
      <c r="J27" s="96">
        <v>1300</v>
      </c>
      <c r="K27" s="96">
        <v>6000</v>
      </c>
      <c r="L27" s="97">
        <v>9000</v>
      </c>
    </row>
    <row r="28" spans="1:12" ht="15.75" thickBot="1">
      <c r="I28" s="95" t="s">
        <v>40</v>
      </c>
      <c r="J28" s="96">
        <v>1400</v>
      </c>
      <c r="K28" s="96">
        <v>9000</v>
      </c>
      <c r="L28" s="97">
        <v>12000</v>
      </c>
    </row>
    <row r="29" spans="1:12">
      <c r="A29" s="299" t="s">
        <v>6</v>
      </c>
      <c r="B29" s="300"/>
      <c r="C29" s="303" t="s">
        <v>8</v>
      </c>
      <c r="D29" s="304"/>
      <c r="E29" s="303" t="s">
        <v>11</v>
      </c>
      <c r="F29" s="304"/>
      <c r="G29" s="106" t="s">
        <v>10</v>
      </c>
      <c r="I29" s="95" t="s">
        <v>41</v>
      </c>
      <c r="J29" s="96">
        <v>1450</v>
      </c>
      <c r="K29" s="96">
        <v>10000</v>
      </c>
      <c r="L29" s="97">
        <v>8000</v>
      </c>
    </row>
    <row r="30" spans="1:12" ht="15.75" thickBot="1">
      <c r="A30" s="301"/>
      <c r="B30" s="302"/>
      <c r="C30" s="107">
        <v>41000</v>
      </c>
      <c r="D30" s="108">
        <f>C30/C22</f>
        <v>8.1999999999999993</v>
      </c>
      <c r="E30" s="104">
        <v>45000</v>
      </c>
      <c r="F30" s="109">
        <f>E30/E22</f>
        <v>1.9411612457941507</v>
      </c>
      <c r="G30" s="105">
        <f>E30-C30</f>
        <v>4000</v>
      </c>
      <c r="I30" s="95" t="s">
        <v>42</v>
      </c>
      <c r="J30" s="96">
        <v>1500</v>
      </c>
      <c r="K30" s="96">
        <v>15000</v>
      </c>
      <c r="L30" s="97">
        <v>9000</v>
      </c>
    </row>
    <row r="31" spans="1:12" ht="15.75" thickBot="1">
      <c r="A31" s="34"/>
      <c r="B31" s="34"/>
      <c r="C31" s="17"/>
      <c r="E31" s="35"/>
      <c r="I31" s="110" t="s">
        <v>43</v>
      </c>
      <c r="J31" s="111">
        <v>5000</v>
      </c>
      <c r="K31" s="111">
        <v>12000</v>
      </c>
      <c r="L31" s="112">
        <v>100000</v>
      </c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</sheetData>
  <mergeCells count="10">
    <mergeCell ref="A25:B26"/>
    <mergeCell ref="A29:B30"/>
    <mergeCell ref="C29:D29"/>
    <mergeCell ref="E29:F29"/>
    <mergeCell ref="A17:G19"/>
    <mergeCell ref="A21:B22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O83"/>
  <sheetViews>
    <sheetView topLeftCell="A9" zoomScale="90" zoomScaleNormal="90" workbookViewId="0">
      <selection activeCell="H23" sqref="H23"/>
    </sheetView>
  </sheetViews>
  <sheetFormatPr baseColWidth="10" defaultRowHeight="15"/>
  <cols>
    <col min="1" max="2" width="11.42578125" style="1"/>
    <col min="3" max="3" width="19" style="1" bestFit="1" customWidth="1"/>
    <col min="4" max="4" width="10.7109375" style="1" customWidth="1"/>
    <col min="5" max="5" width="11" style="1" customWidth="1"/>
    <col min="6" max="6" width="14.28515625" style="1" customWidth="1"/>
    <col min="7" max="7" width="11.42578125" style="1" customWidth="1"/>
    <col min="8" max="14" width="11.5703125" style="1" bestFit="1" customWidth="1"/>
    <col min="15" max="15" width="18.85546875" style="1" bestFit="1" customWidth="1"/>
    <col min="16" max="16384" width="11.42578125" style="1"/>
  </cols>
  <sheetData>
    <row r="15" spans="1:15">
      <c r="A15" s="5"/>
      <c r="B15" s="5"/>
      <c r="C15" s="5"/>
      <c r="D15" s="5"/>
      <c r="E15" s="5"/>
      <c r="F15" s="5"/>
    </row>
    <row r="16" spans="1:15" ht="20.25">
      <c r="A16" s="317" t="s">
        <v>50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</row>
    <row r="17" spans="1:15">
      <c r="A17" s="137"/>
      <c r="B17" s="137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ht="15.75" thickBot="1">
      <c r="A18" s="199" t="s">
        <v>51</v>
      </c>
      <c r="B18" s="199" t="s">
        <v>52</v>
      </c>
      <c r="C18" s="199" t="s">
        <v>53</v>
      </c>
      <c r="D18" s="200" t="s">
        <v>54</v>
      </c>
      <c r="E18" s="200" t="s">
        <v>55</v>
      </c>
      <c r="F18" s="199" t="s">
        <v>56</v>
      </c>
      <c r="G18" s="200" t="s">
        <v>57</v>
      </c>
      <c r="H18" s="200" t="s">
        <v>58</v>
      </c>
      <c r="I18" s="199" t="s">
        <v>59</v>
      </c>
      <c r="J18" s="200" t="s">
        <v>60</v>
      </c>
      <c r="K18" s="200" t="s">
        <v>61</v>
      </c>
      <c r="L18" s="199" t="s">
        <v>62</v>
      </c>
      <c r="M18" s="200" t="s">
        <v>63</v>
      </c>
      <c r="N18" s="200" t="s">
        <v>64</v>
      </c>
      <c r="O18" s="201" t="s">
        <v>65</v>
      </c>
    </row>
    <row r="19" spans="1:15">
      <c r="A19" s="144" t="s">
        <v>66</v>
      </c>
      <c r="B19" s="144" t="s">
        <v>67</v>
      </c>
      <c r="C19" s="202">
        <v>12</v>
      </c>
      <c r="D19" s="186">
        <v>10</v>
      </c>
      <c r="E19" s="154">
        <v>6</v>
      </c>
      <c r="F19" s="154">
        <v>6</v>
      </c>
      <c r="G19" s="154"/>
      <c r="H19" s="154"/>
      <c r="I19" s="154"/>
      <c r="J19" s="154"/>
      <c r="K19" s="154"/>
      <c r="L19" s="154"/>
      <c r="M19" s="154"/>
      <c r="N19" s="155"/>
      <c r="O19" s="169">
        <f>SUM(C19:N19)</f>
        <v>34</v>
      </c>
    </row>
    <row r="20" spans="1:15">
      <c r="A20" s="144" t="s">
        <v>68</v>
      </c>
      <c r="B20" s="144" t="s">
        <v>69</v>
      </c>
      <c r="C20" s="194">
        <v>13</v>
      </c>
      <c r="D20" s="163">
        <v>13</v>
      </c>
      <c r="E20" s="161">
        <v>21</v>
      </c>
      <c r="F20" s="161">
        <v>30</v>
      </c>
      <c r="G20" s="161"/>
      <c r="H20" s="161"/>
      <c r="I20" s="161"/>
      <c r="J20" s="161"/>
      <c r="K20" s="161"/>
      <c r="L20" s="161"/>
      <c r="M20" s="161"/>
      <c r="N20" s="162"/>
      <c r="O20" s="169">
        <f t="shared" ref="O20:O27" si="0">SUM(C20:N20)</f>
        <v>77</v>
      </c>
    </row>
    <row r="21" spans="1:15">
      <c r="A21" s="144" t="s">
        <v>70</v>
      </c>
      <c r="B21" s="144" t="s">
        <v>69</v>
      </c>
      <c r="C21" s="194">
        <v>31</v>
      </c>
      <c r="D21" s="203">
        <v>28</v>
      </c>
      <c r="E21" s="194">
        <v>25</v>
      </c>
      <c r="F21" s="203">
        <v>22</v>
      </c>
      <c r="G21" s="161"/>
      <c r="H21" s="161"/>
      <c r="I21" s="161"/>
      <c r="J21" s="161"/>
      <c r="K21" s="161"/>
      <c r="L21" s="161"/>
      <c r="M21" s="161"/>
      <c r="N21" s="162"/>
      <c r="O21" s="169">
        <f t="shared" si="0"/>
        <v>106</v>
      </c>
    </row>
    <row r="22" spans="1:15">
      <c r="A22" s="144" t="s">
        <v>71</v>
      </c>
      <c r="B22" s="144" t="s">
        <v>72</v>
      </c>
      <c r="C22" s="194">
        <v>59</v>
      </c>
      <c r="D22" s="163">
        <v>68</v>
      </c>
      <c r="E22" s="204">
        <v>116</v>
      </c>
      <c r="F22" s="161">
        <v>85</v>
      </c>
      <c r="G22" s="161"/>
      <c r="H22" s="161"/>
      <c r="I22" s="161"/>
      <c r="J22" s="161"/>
      <c r="K22" s="161"/>
      <c r="L22" s="161"/>
      <c r="M22" s="161"/>
      <c r="N22" s="162"/>
      <c r="O22" s="169">
        <f>SUM(C22:N22)</f>
        <v>328</v>
      </c>
    </row>
    <row r="23" spans="1:15">
      <c r="A23" s="144" t="s">
        <v>73</v>
      </c>
      <c r="B23" s="144" t="s">
        <v>74</v>
      </c>
      <c r="C23" s="194">
        <v>2</v>
      </c>
      <c r="D23" s="163">
        <v>0</v>
      </c>
      <c r="E23" s="161">
        <v>0</v>
      </c>
      <c r="F23" s="161">
        <v>1</v>
      </c>
      <c r="G23" s="204"/>
      <c r="H23" s="161"/>
      <c r="I23" s="161"/>
      <c r="J23" s="161"/>
      <c r="K23" s="161"/>
      <c r="L23" s="161"/>
      <c r="M23" s="161"/>
      <c r="N23" s="162"/>
      <c r="O23" s="169">
        <f t="shared" si="0"/>
        <v>3</v>
      </c>
    </row>
    <row r="24" spans="1:15">
      <c r="A24" s="144" t="s">
        <v>75</v>
      </c>
      <c r="B24" s="144" t="s">
        <v>76</v>
      </c>
      <c r="C24" s="194">
        <v>1</v>
      </c>
      <c r="D24" s="163">
        <v>5</v>
      </c>
      <c r="E24" s="161">
        <v>7</v>
      </c>
      <c r="F24" s="204">
        <v>12</v>
      </c>
      <c r="G24" s="204"/>
      <c r="H24" s="161"/>
      <c r="I24" s="161"/>
      <c r="J24" s="161"/>
      <c r="K24" s="161"/>
      <c r="L24" s="161"/>
      <c r="M24" s="161"/>
      <c r="N24" s="162"/>
      <c r="O24" s="169">
        <f t="shared" si="0"/>
        <v>25</v>
      </c>
    </row>
    <row r="25" spans="1:15">
      <c r="A25" s="144" t="s">
        <v>77</v>
      </c>
      <c r="B25" s="144" t="s">
        <v>78</v>
      </c>
      <c r="C25" s="194">
        <v>14</v>
      </c>
      <c r="D25" s="163">
        <v>11</v>
      </c>
      <c r="E25" s="194">
        <v>8</v>
      </c>
      <c r="F25" s="163">
        <v>5</v>
      </c>
      <c r="G25" s="161"/>
      <c r="H25" s="161"/>
      <c r="I25" s="161"/>
      <c r="J25" s="161"/>
      <c r="K25" s="161"/>
      <c r="L25" s="161"/>
      <c r="M25" s="161"/>
      <c r="N25" s="162"/>
      <c r="O25" s="169">
        <f t="shared" si="0"/>
        <v>38</v>
      </c>
    </row>
    <row r="26" spans="1:15" ht="15.75" thickBot="1">
      <c r="A26" s="144" t="s">
        <v>79</v>
      </c>
      <c r="B26" s="144" t="s">
        <v>80</v>
      </c>
      <c r="C26" s="196">
        <v>7</v>
      </c>
      <c r="D26" s="166">
        <v>8</v>
      </c>
      <c r="E26" s="167">
        <v>6</v>
      </c>
      <c r="F26" s="167">
        <v>8</v>
      </c>
      <c r="G26" s="167"/>
      <c r="H26" s="167"/>
      <c r="I26" s="167"/>
      <c r="J26" s="167"/>
      <c r="K26" s="167"/>
      <c r="L26" s="167"/>
      <c r="M26" s="167"/>
      <c r="N26" s="168"/>
      <c r="O26" s="169">
        <f t="shared" si="0"/>
        <v>29</v>
      </c>
    </row>
    <row r="27" spans="1:15">
      <c r="A27" s="144"/>
      <c r="B27" s="144"/>
      <c r="C27" s="205">
        <f t="shared" ref="C27:N27" si="1">SUM(C19:C26)</f>
        <v>139</v>
      </c>
      <c r="D27" s="205">
        <f t="shared" si="1"/>
        <v>143</v>
      </c>
      <c r="E27" s="206">
        <f t="shared" si="1"/>
        <v>189</v>
      </c>
      <c r="F27" s="206">
        <f t="shared" si="1"/>
        <v>169</v>
      </c>
      <c r="G27" s="206">
        <f t="shared" si="1"/>
        <v>0</v>
      </c>
      <c r="H27" s="206">
        <f t="shared" si="1"/>
        <v>0</v>
      </c>
      <c r="I27" s="206">
        <f t="shared" si="1"/>
        <v>0</v>
      </c>
      <c r="J27" s="206">
        <f t="shared" si="1"/>
        <v>0</v>
      </c>
      <c r="K27" s="206">
        <f t="shared" si="1"/>
        <v>0</v>
      </c>
      <c r="L27" s="206">
        <f t="shared" si="1"/>
        <v>0</v>
      </c>
      <c r="M27" s="206">
        <f t="shared" si="1"/>
        <v>0</v>
      </c>
      <c r="N27" s="206">
        <f t="shared" si="1"/>
        <v>0</v>
      </c>
      <c r="O27" s="169">
        <f t="shared" si="0"/>
        <v>640</v>
      </c>
    </row>
    <row r="28" spans="1:15" s="180" customFormat="1">
      <c r="A28" s="137"/>
      <c r="B28" s="137"/>
      <c r="C28" s="136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  <row r="29" spans="1:15" ht="18">
      <c r="A29" s="319" t="s">
        <v>122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</row>
    <row r="30" spans="1:15">
      <c r="A30" s="144"/>
      <c r="B30" s="144"/>
      <c r="C30" s="145"/>
      <c r="D30" s="14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</row>
    <row r="31" spans="1:15" ht="15.75" thickBot="1">
      <c r="A31" s="146" t="s">
        <v>51</v>
      </c>
      <c r="B31" s="146" t="s">
        <v>81</v>
      </c>
      <c r="C31" s="146" t="s">
        <v>53</v>
      </c>
      <c r="D31" s="147" t="s">
        <v>54</v>
      </c>
      <c r="E31" s="147" t="s">
        <v>55</v>
      </c>
      <c r="F31" s="146" t="s">
        <v>56</v>
      </c>
      <c r="G31" s="147" t="s">
        <v>57</v>
      </c>
      <c r="H31" s="147" t="s">
        <v>58</v>
      </c>
      <c r="I31" s="146" t="s">
        <v>59</v>
      </c>
      <c r="J31" s="147" t="s">
        <v>60</v>
      </c>
      <c r="K31" s="147" t="s">
        <v>61</v>
      </c>
      <c r="L31" s="146" t="s">
        <v>62</v>
      </c>
      <c r="M31" s="147" t="s">
        <v>63</v>
      </c>
      <c r="N31" s="147" t="s">
        <v>64</v>
      </c>
      <c r="O31" s="148" t="s">
        <v>65</v>
      </c>
    </row>
    <row r="32" spans="1:15">
      <c r="A32" s="144" t="s">
        <v>68</v>
      </c>
      <c r="B32" s="144" t="s">
        <v>82</v>
      </c>
      <c r="C32" s="150">
        <v>20463</v>
      </c>
      <c r="D32" s="151">
        <v>14907</v>
      </c>
      <c r="E32" s="153">
        <v>17902</v>
      </c>
      <c r="F32" s="153">
        <v>35634</v>
      </c>
      <c r="G32" s="153"/>
      <c r="H32" s="153"/>
      <c r="I32" s="154"/>
      <c r="J32" s="154"/>
      <c r="K32" s="154"/>
      <c r="L32" s="154"/>
      <c r="M32" s="154"/>
      <c r="N32" s="155"/>
      <c r="O32" s="169">
        <f t="shared" ref="O32:O45" si="2">SUM(C32:N32,)</f>
        <v>88906</v>
      </c>
    </row>
    <row r="33" spans="1:15">
      <c r="A33" s="144" t="s">
        <v>83</v>
      </c>
      <c r="B33" s="144" t="s">
        <v>84</v>
      </c>
      <c r="C33" s="194">
        <v>79</v>
      </c>
      <c r="D33" s="163">
        <v>97</v>
      </c>
      <c r="E33" s="161">
        <v>102</v>
      </c>
      <c r="F33" s="161">
        <v>95</v>
      </c>
      <c r="G33" s="161"/>
      <c r="H33" s="161"/>
      <c r="I33" s="161"/>
      <c r="J33" s="161"/>
      <c r="K33" s="161"/>
      <c r="L33" s="161"/>
      <c r="M33" s="161"/>
      <c r="N33" s="162"/>
      <c r="O33" s="169">
        <f t="shared" si="2"/>
        <v>373</v>
      </c>
    </row>
    <row r="34" spans="1:15">
      <c r="A34" s="144" t="s">
        <v>83</v>
      </c>
      <c r="B34" s="144" t="s">
        <v>85</v>
      </c>
      <c r="C34" s="194">
        <v>11</v>
      </c>
      <c r="D34" s="163">
        <v>6</v>
      </c>
      <c r="E34" s="161">
        <v>16</v>
      </c>
      <c r="F34" s="161">
        <v>1</v>
      </c>
      <c r="G34" s="161"/>
      <c r="H34" s="161"/>
      <c r="I34" s="161"/>
      <c r="J34" s="161"/>
      <c r="K34" s="161"/>
      <c r="L34" s="161"/>
      <c r="M34" s="161"/>
      <c r="N34" s="162"/>
      <c r="O34" s="169">
        <f t="shared" si="2"/>
        <v>34</v>
      </c>
    </row>
    <row r="35" spans="1:15">
      <c r="A35" s="144" t="s">
        <v>83</v>
      </c>
      <c r="B35" s="144" t="s">
        <v>86</v>
      </c>
      <c r="C35" s="194">
        <v>1</v>
      </c>
      <c r="D35" s="163">
        <v>1</v>
      </c>
      <c r="E35" s="161">
        <v>3</v>
      </c>
      <c r="F35" s="161">
        <v>9</v>
      </c>
      <c r="G35" s="161"/>
      <c r="H35" s="161"/>
      <c r="I35" s="161"/>
      <c r="J35" s="161"/>
      <c r="K35" s="161"/>
      <c r="L35" s="161"/>
      <c r="M35" s="161"/>
      <c r="N35" s="162"/>
      <c r="O35" s="169">
        <f t="shared" si="2"/>
        <v>14</v>
      </c>
    </row>
    <row r="36" spans="1:15">
      <c r="A36" s="144" t="s">
        <v>71</v>
      </c>
      <c r="B36" s="144" t="s">
        <v>87</v>
      </c>
      <c r="C36" s="156">
        <v>9197</v>
      </c>
      <c r="D36" s="157">
        <v>8428</v>
      </c>
      <c r="E36" s="195">
        <v>17236</v>
      </c>
      <c r="F36" s="195">
        <v>6015</v>
      </c>
      <c r="G36" s="160"/>
      <c r="H36" s="160"/>
      <c r="I36" s="161"/>
      <c r="J36" s="161"/>
      <c r="K36" s="161"/>
      <c r="L36" s="161"/>
      <c r="M36" s="161"/>
      <c r="N36" s="162"/>
      <c r="O36" s="169">
        <f t="shared" si="2"/>
        <v>40876</v>
      </c>
    </row>
    <row r="37" spans="1:15">
      <c r="A37" s="144" t="s">
        <v>71</v>
      </c>
      <c r="B37" s="144" t="s">
        <v>88</v>
      </c>
      <c r="C37" s="156">
        <v>1759</v>
      </c>
      <c r="D37" s="157">
        <v>1545</v>
      </c>
      <c r="E37" s="160">
        <v>2745</v>
      </c>
      <c r="F37" s="160">
        <v>2066</v>
      </c>
      <c r="G37" s="161"/>
      <c r="H37" s="160"/>
      <c r="I37" s="161"/>
      <c r="J37" s="161"/>
      <c r="K37" s="161"/>
      <c r="L37" s="161"/>
      <c r="M37" s="161"/>
      <c r="N37" s="162"/>
      <c r="O37" s="169">
        <f t="shared" si="2"/>
        <v>8115</v>
      </c>
    </row>
    <row r="38" spans="1:15">
      <c r="A38" s="144" t="s">
        <v>77</v>
      </c>
      <c r="B38" s="144" t="s">
        <v>89</v>
      </c>
      <c r="C38" s="194">
        <v>324</v>
      </c>
      <c r="D38" s="163">
        <v>133</v>
      </c>
      <c r="E38" s="161">
        <v>655</v>
      </c>
      <c r="F38" s="161">
        <v>338</v>
      </c>
      <c r="G38" s="161"/>
      <c r="H38" s="161"/>
      <c r="I38" s="161"/>
      <c r="J38" s="161"/>
      <c r="K38" s="161"/>
      <c r="L38" s="161"/>
      <c r="M38" s="161"/>
      <c r="N38" s="162"/>
      <c r="O38" s="169">
        <f t="shared" si="2"/>
        <v>1450</v>
      </c>
    </row>
    <row r="39" spans="1:15">
      <c r="A39" s="144" t="s">
        <v>77</v>
      </c>
      <c r="B39" s="144" t="s">
        <v>90</v>
      </c>
      <c r="C39" s="194">
        <v>37</v>
      </c>
      <c r="D39" s="163">
        <v>22</v>
      </c>
      <c r="E39" s="161">
        <v>44</v>
      </c>
      <c r="F39" s="161">
        <v>21</v>
      </c>
      <c r="G39" s="161"/>
      <c r="H39" s="161"/>
      <c r="I39" s="161"/>
      <c r="J39" s="161"/>
      <c r="K39" s="161"/>
      <c r="L39" s="161"/>
      <c r="M39" s="161"/>
      <c r="N39" s="162"/>
      <c r="O39" s="169">
        <f t="shared" si="2"/>
        <v>124</v>
      </c>
    </row>
    <row r="40" spans="1:15">
      <c r="A40" s="144" t="s">
        <v>77</v>
      </c>
      <c r="B40" s="144" t="s">
        <v>91</v>
      </c>
      <c r="C40" s="194">
        <v>0</v>
      </c>
      <c r="D40" s="163">
        <v>0</v>
      </c>
      <c r="E40" s="161">
        <v>0</v>
      </c>
      <c r="F40" s="161">
        <v>0</v>
      </c>
      <c r="G40" s="161"/>
      <c r="H40" s="161"/>
      <c r="I40" s="161"/>
      <c r="J40" s="161"/>
      <c r="K40" s="161"/>
      <c r="L40" s="161"/>
      <c r="M40" s="161"/>
      <c r="N40" s="162"/>
      <c r="O40" s="169">
        <f t="shared" si="2"/>
        <v>0</v>
      </c>
    </row>
    <row r="41" spans="1:15">
      <c r="A41" s="144" t="s">
        <v>73</v>
      </c>
      <c r="B41" s="144" t="s">
        <v>92</v>
      </c>
      <c r="C41" s="194">
        <v>3</v>
      </c>
      <c r="D41" s="163">
        <v>2</v>
      </c>
      <c r="E41" s="161">
        <v>2</v>
      </c>
      <c r="F41" s="161">
        <v>1</v>
      </c>
      <c r="G41" s="161"/>
      <c r="H41" s="161"/>
      <c r="I41" s="161"/>
      <c r="J41" s="161"/>
      <c r="K41" s="161"/>
      <c r="L41" s="161"/>
      <c r="M41" s="161"/>
      <c r="N41" s="162"/>
      <c r="O41" s="169">
        <f>SUM(C41:N41)</f>
        <v>8</v>
      </c>
    </row>
    <row r="42" spans="1:15">
      <c r="A42" s="144" t="s">
        <v>93</v>
      </c>
      <c r="B42" s="144" t="s">
        <v>94</v>
      </c>
      <c r="C42" s="156">
        <v>1840</v>
      </c>
      <c r="D42" s="163">
        <v>25</v>
      </c>
      <c r="E42" s="161">
        <v>19</v>
      </c>
      <c r="F42" s="161">
        <v>33</v>
      </c>
      <c r="G42" s="161"/>
      <c r="H42" s="161"/>
      <c r="I42" s="161"/>
      <c r="J42" s="161"/>
      <c r="K42" s="161"/>
      <c r="L42" s="161"/>
      <c r="M42" s="161"/>
      <c r="N42" s="162"/>
      <c r="O42" s="169">
        <f t="shared" si="2"/>
        <v>1917</v>
      </c>
    </row>
    <row r="43" spans="1:15">
      <c r="A43" s="144" t="s">
        <v>93</v>
      </c>
      <c r="B43" s="144" t="s">
        <v>95</v>
      </c>
      <c r="C43" s="156">
        <v>1581</v>
      </c>
      <c r="D43" s="163">
        <v>7</v>
      </c>
      <c r="E43" s="161">
        <v>3</v>
      </c>
      <c r="F43" s="161">
        <v>5</v>
      </c>
      <c r="G43" s="161"/>
      <c r="H43" s="161"/>
      <c r="I43" s="161"/>
      <c r="J43" s="161"/>
      <c r="K43" s="161"/>
      <c r="L43" s="161"/>
      <c r="M43" s="161"/>
      <c r="N43" s="162"/>
      <c r="O43" s="169">
        <f t="shared" si="2"/>
        <v>1596</v>
      </c>
    </row>
    <row r="44" spans="1:15" ht="15.75" thickBot="1">
      <c r="A44" s="144" t="s">
        <v>93</v>
      </c>
      <c r="B44" s="144" t="s">
        <v>96</v>
      </c>
      <c r="C44" s="196">
        <v>117</v>
      </c>
      <c r="D44" s="166">
        <v>2</v>
      </c>
      <c r="E44" s="167">
        <v>1</v>
      </c>
      <c r="F44" s="167">
        <v>4</v>
      </c>
      <c r="G44" s="167"/>
      <c r="H44" s="167"/>
      <c r="I44" s="167"/>
      <c r="J44" s="167"/>
      <c r="K44" s="167"/>
      <c r="L44" s="167"/>
      <c r="M44" s="167"/>
      <c r="N44" s="168"/>
      <c r="O44" s="169">
        <f t="shared" si="2"/>
        <v>124</v>
      </c>
    </row>
    <row r="45" spans="1:15">
      <c r="A45" s="144"/>
      <c r="B45" s="144"/>
      <c r="C45" s="192">
        <f t="shared" ref="C45:N45" si="3">SUM(C32:C44)</f>
        <v>35412</v>
      </c>
      <c r="D45" s="192">
        <f t="shared" si="3"/>
        <v>25175</v>
      </c>
      <c r="E45" s="193">
        <f t="shared" si="3"/>
        <v>38728</v>
      </c>
      <c r="F45" s="193">
        <f t="shared" si="3"/>
        <v>44222</v>
      </c>
      <c r="G45" s="193">
        <f t="shared" si="3"/>
        <v>0</v>
      </c>
      <c r="H45" s="193">
        <f t="shared" si="3"/>
        <v>0</v>
      </c>
      <c r="I45" s="193">
        <f t="shared" si="3"/>
        <v>0</v>
      </c>
      <c r="J45" s="193">
        <f t="shared" si="3"/>
        <v>0</v>
      </c>
      <c r="K45" s="193">
        <f t="shared" si="3"/>
        <v>0</v>
      </c>
      <c r="L45" s="193">
        <f t="shared" si="3"/>
        <v>0</v>
      </c>
      <c r="M45" s="193">
        <f t="shared" si="3"/>
        <v>0</v>
      </c>
      <c r="N45" s="193">
        <f t="shared" si="3"/>
        <v>0</v>
      </c>
      <c r="O45" s="169">
        <f t="shared" si="2"/>
        <v>143537</v>
      </c>
    </row>
    <row r="46" spans="1:15">
      <c r="A46" s="197"/>
      <c r="B46" s="197"/>
      <c r="C46" s="198"/>
      <c r="D46" s="198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</row>
    <row r="47" spans="1:15" s="180" customFormat="1">
      <c r="A47" s="137"/>
      <c r="B47" s="137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1:15" ht="20.25">
      <c r="A48" s="321" t="s">
        <v>97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</row>
    <row r="49" spans="1:15" s="180" customFormat="1">
      <c r="A49" s="137"/>
      <c r="B49" s="137"/>
      <c r="C49" s="136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1:15" ht="15.75" thickBot="1">
      <c r="A50" s="181" t="s">
        <v>51</v>
      </c>
      <c r="B50" s="181" t="s">
        <v>5</v>
      </c>
      <c r="C50" s="181" t="s">
        <v>53</v>
      </c>
      <c r="D50" s="182" t="s">
        <v>54</v>
      </c>
      <c r="E50" s="183" t="s">
        <v>55</v>
      </c>
      <c r="F50" s="181" t="s">
        <v>56</v>
      </c>
      <c r="G50" s="183" t="s">
        <v>57</v>
      </c>
      <c r="H50" s="182" t="s">
        <v>58</v>
      </c>
      <c r="I50" s="181" t="s">
        <v>59</v>
      </c>
      <c r="J50" s="182" t="s">
        <v>60</v>
      </c>
      <c r="K50" s="182" t="s">
        <v>61</v>
      </c>
      <c r="L50" s="181" t="s">
        <v>62</v>
      </c>
      <c r="M50" s="182" t="s">
        <v>63</v>
      </c>
      <c r="N50" s="182" t="s">
        <v>64</v>
      </c>
      <c r="O50" s="184" t="s">
        <v>65</v>
      </c>
    </row>
    <row r="51" spans="1:15">
      <c r="A51" s="145" t="s">
        <v>66</v>
      </c>
      <c r="B51" s="145" t="s">
        <v>98</v>
      </c>
      <c r="C51" s="150">
        <v>6237</v>
      </c>
      <c r="D51" s="186">
        <v>928</v>
      </c>
      <c r="E51" s="187">
        <v>1300</v>
      </c>
      <c r="F51" s="151">
        <v>2295</v>
      </c>
      <c r="G51" s="188"/>
      <c r="H51" s="151"/>
      <c r="I51" s="154"/>
      <c r="J51" s="154"/>
      <c r="K51" s="154"/>
      <c r="L51" s="154"/>
      <c r="M51" s="154"/>
      <c r="N51" s="155"/>
      <c r="O51" s="169">
        <f t="shared" ref="O51:O59" si="4">SUM(C51:N51)</f>
        <v>10760</v>
      </c>
    </row>
    <row r="52" spans="1:15" ht="67.5">
      <c r="A52" s="145" t="s">
        <v>68</v>
      </c>
      <c r="B52" s="185" t="s">
        <v>99</v>
      </c>
      <c r="C52" s="156">
        <v>2248263</v>
      </c>
      <c r="D52" s="187">
        <v>3873553</v>
      </c>
      <c r="E52" s="187">
        <v>3410997</v>
      </c>
      <c r="F52" s="157">
        <v>2568173</v>
      </c>
      <c r="G52" s="189"/>
      <c r="H52" s="157"/>
      <c r="I52" s="161"/>
      <c r="J52" s="161"/>
      <c r="K52" s="161"/>
      <c r="L52" s="161"/>
      <c r="M52" s="161"/>
      <c r="N52" s="162"/>
      <c r="O52" s="169">
        <f t="shared" si="4"/>
        <v>12100986</v>
      </c>
    </row>
    <row r="53" spans="1:15">
      <c r="A53" s="144" t="s">
        <v>71</v>
      </c>
      <c r="B53" s="145" t="s">
        <v>100</v>
      </c>
      <c r="C53" s="156">
        <v>70000</v>
      </c>
      <c r="D53" s="157">
        <v>20000</v>
      </c>
      <c r="E53" s="187">
        <v>90000</v>
      </c>
      <c r="F53" s="160">
        <v>27900</v>
      </c>
      <c r="G53" s="160"/>
      <c r="H53" s="160"/>
      <c r="I53" s="161"/>
      <c r="J53" s="161"/>
      <c r="K53" s="161"/>
      <c r="L53" s="161"/>
      <c r="M53" s="161"/>
      <c r="N53" s="162"/>
      <c r="O53" s="169">
        <f t="shared" si="4"/>
        <v>207900</v>
      </c>
    </row>
    <row r="54" spans="1:15">
      <c r="A54" s="144" t="s">
        <v>83</v>
      </c>
      <c r="B54" s="145" t="s">
        <v>101</v>
      </c>
      <c r="C54" s="156">
        <v>27498</v>
      </c>
      <c r="D54" s="157">
        <v>31406</v>
      </c>
      <c r="E54" s="187">
        <v>28302</v>
      </c>
      <c r="F54" s="160">
        <v>22566</v>
      </c>
      <c r="G54" s="160"/>
      <c r="H54" s="160"/>
      <c r="I54" s="161"/>
      <c r="J54" s="161"/>
      <c r="K54" s="161"/>
      <c r="L54" s="161"/>
      <c r="M54" s="161"/>
      <c r="N54" s="162"/>
      <c r="O54" s="169">
        <f t="shared" si="4"/>
        <v>109772</v>
      </c>
    </row>
    <row r="55" spans="1:15">
      <c r="A55" s="144" t="s">
        <v>77</v>
      </c>
      <c r="B55" s="145" t="s">
        <v>102</v>
      </c>
      <c r="C55" s="156">
        <v>5298</v>
      </c>
      <c r="D55" s="157">
        <v>11172</v>
      </c>
      <c r="E55" s="187">
        <v>15782</v>
      </c>
      <c r="F55" s="160">
        <v>15199</v>
      </c>
      <c r="G55" s="160"/>
      <c r="H55" s="160"/>
      <c r="I55" s="161"/>
      <c r="J55" s="161"/>
      <c r="K55" s="161"/>
      <c r="L55" s="161"/>
      <c r="M55" s="161"/>
      <c r="N55" s="162"/>
      <c r="O55" s="169">
        <f t="shared" si="4"/>
        <v>47451</v>
      </c>
    </row>
    <row r="56" spans="1:15">
      <c r="A56" s="144" t="s">
        <v>103</v>
      </c>
      <c r="B56" s="145" t="s">
        <v>104</v>
      </c>
      <c r="C56" s="156">
        <v>11</v>
      </c>
      <c r="D56" s="157">
        <v>46</v>
      </c>
      <c r="E56" s="187">
        <v>176</v>
      </c>
      <c r="F56" s="160">
        <v>107</v>
      </c>
      <c r="G56" s="160"/>
      <c r="H56" s="160"/>
      <c r="I56" s="161"/>
      <c r="J56" s="161"/>
      <c r="K56" s="161"/>
      <c r="L56" s="161"/>
      <c r="M56" s="161"/>
      <c r="N56" s="162"/>
      <c r="O56" s="169">
        <f t="shared" si="4"/>
        <v>340</v>
      </c>
    </row>
    <row r="57" spans="1:15">
      <c r="A57" s="144" t="s">
        <v>73</v>
      </c>
      <c r="B57" s="145" t="s">
        <v>105</v>
      </c>
      <c r="C57" s="156">
        <v>1599</v>
      </c>
      <c r="D57" s="163">
        <v>854</v>
      </c>
      <c r="E57" s="187">
        <v>694</v>
      </c>
      <c r="F57" s="160">
        <v>1058</v>
      </c>
      <c r="G57" s="161"/>
      <c r="H57" s="160"/>
      <c r="I57" s="161"/>
      <c r="J57" s="161"/>
      <c r="K57" s="161"/>
      <c r="L57" s="161"/>
      <c r="M57" s="161"/>
      <c r="N57" s="162"/>
      <c r="O57" s="169">
        <f t="shared" si="4"/>
        <v>4205</v>
      </c>
    </row>
    <row r="58" spans="1:15">
      <c r="A58" s="144" t="s">
        <v>93</v>
      </c>
      <c r="B58" s="145" t="s">
        <v>106</v>
      </c>
      <c r="C58" s="156">
        <v>62569</v>
      </c>
      <c r="D58" s="157">
        <v>72381</v>
      </c>
      <c r="E58" s="187">
        <v>89747</v>
      </c>
      <c r="F58" s="160">
        <v>27185</v>
      </c>
      <c r="G58" s="160"/>
      <c r="H58" s="160"/>
      <c r="I58" s="161"/>
      <c r="J58" s="161"/>
      <c r="K58" s="161"/>
      <c r="L58" s="161"/>
      <c r="M58" s="161"/>
      <c r="N58" s="162"/>
      <c r="O58" s="169">
        <f t="shared" si="4"/>
        <v>251882</v>
      </c>
    </row>
    <row r="59" spans="1:15" ht="15.75" thickBot="1">
      <c r="A59" s="144" t="s">
        <v>93</v>
      </c>
      <c r="B59" s="145" t="s">
        <v>121</v>
      </c>
      <c r="C59" s="156">
        <v>623011</v>
      </c>
      <c r="D59" s="165">
        <v>2209</v>
      </c>
      <c r="E59" s="190">
        <v>6536</v>
      </c>
      <c r="F59" s="191">
        <v>19199</v>
      </c>
      <c r="G59" s="167"/>
      <c r="H59" s="191"/>
      <c r="I59" s="167"/>
      <c r="J59" s="167"/>
      <c r="K59" s="167"/>
      <c r="L59" s="167"/>
      <c r="M59" s="167"/>
      <c r="N59" s="168"/>
      <c r="O59" s="169">
        <f t="shared" si="4"/>
        <v>650955</v>
      </c>
    </row>
    <row r="60" spans="1:15">
      <c r="A60" s="138"/>
      <c r="B60" s="138"/>
      <c r="C60" s="192">
        <f>SUM(C51:C59)</f>
        <v>3044486</v>
      </c>
      <c r="D60" s="192">
        <f>SUM(D51:D59)</f>
        <v>4012549</v>
      </c>
      <c r="E60" s="193">
        <f>SUM(E51:E59)</f>
        <v>3643534</v>
      </c>
      <c r="F60" s="193">
        <f>SUM(F51:F59)</f>
        <v>2683682</v>
      </c>
      <c r="G60" s="193">
        <f>SUM(G52:G59)</f>
        <v>0</v>
      </c>
      <c r="H60" s="193">
        <f t="shared" ref="H60:O60" si="5">SUM(H51:H59)</f>
        <v>0</v>
      </c>
      <c r="I60" s="193">
        <f t="shared" si="5"/>
        <v>0</v>
      </c>
      <c r="J60" s="193">
        <f t="shared" si="5"/>
        <v>0</v>
      </c>
      <c r="K60" s="193">
        <f t="shared" si="5"/>
        <v>0</v>
      </c>
      <c r="L60" s="193">
        <f t="shared" si="5"/>
        <v>0</v>
      </c>
      <c r="M60" s="193">
        <f t="shared" si="5"/>
        <v>0</v>
      </c>
      <c r="N60" s="193">
        <f t="shared" si="5"/>
        <v>0</v>
      </c>
      <c r="O60" s="143">
        <f t="shared" si="5"/>
        <v>13384251</v>
      </c>
    </row>
    <row r="61" spans="1:15">
      <c r="A61" s="138"/>
      <c r="B61" s="138"/>
      <c r="C61" s="139"/>
      <c r="D61" s="139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</row>
    <row r="62" spans="1:15" s="180" customFormat="1">
      <c r="A62" s="137"/>
      <c r="B62" s="137"/>
      <c r="C62" s="136"/>
      <c r="D62" s="13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15" ht="18">
      <c r="A63" s="313" t="s">
        <v>107</v>
      </c>
      <c r="B63" s="314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</row>
    <row r="64" spans="1:15">
      <c r="A64" s="138"/>
      <c r="B64" s="138"/>
      <c r="C64" s="139"/>
      <c r="D64" s="139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</row>
    <row r="65" spans="1:15" ht="15.75" thickBot="1">
      <c r="A65" s="176" t="s">
        <v>108</v>
      </c>
      <c r="B65" s="176" t="s">
        <v>109</v>
      </c>
      <c r="C65" s="176" t="s">
        <v>53</v>
      </c>
      <c r="D65" s="177" t="s">
        <v>54</v>
      </c>
      <c r="E65" s="178" t="s">
        <v>55</v>
      </c>
      <c r="F65" s="176" t="s">
        <v>56</v>
      </c>
      <c r="G65" s="177" t="s">
        <v>57</v>
      </c>
      <c r="H65" s="177" t="s">
        <v>58</v>
      </c>
      <c r="I65" s="176" t="s">
        <v>59</v>
      </c>
      <c r="J65" s="177" t="s">
        <v>60</v>
      </c>
      <c r="K65" s="177" t="s">
        <v>61</v>
      </c>
      <c r="L65" s="176" t="s">
        <v>62</v>
      </c>
      <c r="M65" s="177" t="s">
        <v>63</v>
      </c>
      <c r="N65" s="177" t="s">
        <v>64</v>
      </c>
      <c r="O65" s="179" t="s">
        <v>65</v>
      </c>
    </row>
    <row r="66" spans="1:15">
      <c r="A66" s="170" t="s">
        <v>110</v>
      </c>
      <c r="B66" s="170" t="s">
        <v>111</v>
      </c>
      <c r="C66" s="207">
        <v>1975</v>
      </c>
      <c r="D66" s="208">
        <v>1980</v>
      </c>
      <c r="E66" s="209">
        <v>1990</v>
      </c>
      <c r="F66" s="210">
        <v>1995</v>
      </c>
      <c r="G66" s="211"/>
      <c r="H66" s="211"/>
      <c r="I66" s="212"/>
      <c r="J66" s="212"/>
      <c r="K66" s="212"/>
      <c r="L66" s="212"/>
      <c r="M66" s="212"/>
      <c r="N66" s="213"/>
      <c r="O66" s="171">
        <f t="shared" ref="O66:O73" si="6">SUM(C66:N66)</f>
        <v>7940</v>
      </c>
    </row>
    <row r="67" spans="1:15">
      <c r="A67" s="172" t="s">
        <v>68</v>
      </c>
      <c r="B67" s="172" t="s">
        <v>112</v>
      </c>
      <c r="C67" s="214">
        <v>171298</v>
      </c>
      <c r="D67" s="209">
        <v>172018</v>
      </c>
      <c r="E67" s="209">
        <v>173045</v>
      </c>
      <c r="F67" s="209">
        <v>172273</v>
      </c>
      <c r="G67" s="215"/>
      <c r="H67" s="215"/>
      <c r="I67" s="216"/>
      <c r="J67" s="216"/>
      <c r="K67" s="216"/>
      <c r="L67" s="216"/>
      <c r="M67" s="216"/>
      <c r="N67" s="217"/>
      <c r="O67" s="171">
        <f t="shared" si="6"/>
        <v>688634</v>
      </c>
    </row>
    <row r="68" spans="1:15">
      <c r="A68" s="170" t="s">
        <v>71</v>
      </c>
      <c r="B68" s="170" t="s">
        <v>113</v>
      </c>
      <c r="C68" s="214">
        <v>319619</v>
      </c>
      <c r="D68" s="218">
        <v>321245</v>
      </c>
      <c r="E68" s="209">
        <v>322164</v>
      </c>
      <c r="F68" s="209">
        <v>323189</v>
      </c>
      <c r="G68" s="209"/>
      <c r="H68" s="215"/>
      <c r="I68" s="216"/>
      <c r="J68" s="216"/>
      <c r="K68" s="216"/>
      <c r="L68" s="216"/>
      <c r="M68" s="216"/>
      <c r="N68" s="217"/>
      <c r="O68" s="171">
        <f t="shared" si="6"/>
        <v>1286217</v>
      </c>
    </row>
    <row r="69" spans="1:15">
      <c r="A69" s="172" t="s">
        <v>83</v>
      </c>
      <c r="B69" s="172" t="s">
        <v>114</v>
      </c>
      <c r="C69" s="214">
        <v>236203</v>
      </c>
      <c r="D69" s="209">
        <v>236303</v>
      </c>
      <c r="E69" s="209">
        <v>236293</v>
      </c>
      <c r="F69" s="215">
        <v>236305</v>
      </c>
      <c r="G69" s="215"/>
      <c r="H69" s="215"/>
      <c r="I69" s="216"/>
      <c r="J69" s="216"/>
      <c r="K69" s="216"/>
      <c r="L69" s="216"/>
      <c r="M69" s="216"/>
      <c r="N69" s="217"/>
      <c r="O69" s="171">
        <f t="shared" si="6"/>
        <v>945104</v>
      </c>
    </row>
    <row r="70" spans="1:15">
      <c r="A70" s="172" t="s">
        <v>73</v>
      </c>
      <c r="B70" s="172" t="s">
        <v>115</v>
      </c>
      <c r="C70" s="219">
        <v>931</v>
      </c>
      <c r="D70" s="220">
        <v>935</v>
      </c>
      <c r="E70" s="209">
        <v>938</v>
      </c>
      <c r="F70" s="216">
        <v>936</v>
      </c>
      <c r="G70" s="216"/>
      <c r="H70" s="216"/>
      <c r="I70" s="216"/>
      <c r="J70" s="216"/>
      <c r="K70" s="216"/>
      <c r="L70" s="216"/>
      <c r="M70" s="216"/>
      <c r="N70" s="217"/>
      <c r="O70" s="171">
        <f t="shared" si="6"/>
        <v>3740</v>
      </c>
    </row>
    <row r="71" spans="1:15">
      <c r="A71" s="172" t="s">
        <v>77</v>
      </c>
      <c r="B71" s="172" t="s">
        <v>115</v>
      </c>
      <c r="C71" s="214">
        <v>13992</v>
      </c>
      <c r="D71" s="221">
        <v>14199</v>
      </c>
      <c r="E71" s="209">
        <v>14816</v>
      </c>
      <c r="F71" s="215">
        <v>15308</v>
      </c>
      <c r="G71" s="215"/>
      <c r="H71" s="215"/>
      <c r="I71" s="216"/>
      <c r="J71" s="216"/>
      <c r="K71" s="216"/>
      <c r="L71" s="216"/>
      <c r="M71" s="216"/>
      <c r="N71" s="217"/>
      <c r="O71" s="171">
        <f t="shared" si="6"/>
        <v>58315</v>
      </c>
    </row>
    <row r="72" spans="1:15">
      <c r="A72" s="172" t="s">
        <v>103</v>
      </c>
      <c r="B72" s="172" t="s">
        <v>113</v>
      </c>
      <c r="C72" s="214">
        <v>31</v>
      </c>
      <c r="D72" s="222">
        <v>31</v>
      </c>
      <c r="E72" s="209">
        <v>32</v>
      </c>
      <c r="F72" s="216">
        <v>41</v>
      </c>
      <c r="G72" s="215"/>
      <c r="H72" s="215"/>
      <c r="I72" s="216"/>
      <c r="J72" s="216"/>
      <c r="K72" s="216"/>
      <c r="L72" s="216"/>
      <c r="M72" s="216"/>
      <c r="N72" s="217"/>
      <c r="O72" s="171">
        <f t="shared" si="6"/>
        <v>135</v>
      </c>
    </row>
    <row r="73" spans="1:15" ht="15.75" thickBot="1">
      <c r="A73" s="172" t="s">
        <v>93</v>
      </c>
      <c r="B73" s="172" t="s">
        <v>116</v>
      </c>
      <c r="C73" s="223">
        <v>23974</v>
      </c>
      <c r="D73" s="224">
        <v>26275</v>
      </c>
      <c r="E73" s="224">
        <v>27021</v>
      </c>
      <c r="F73" s="225">
        <v>27206</v>
      </c>
      <c r="G73" s="225"/>
      <c r="H73" s="225"/>
      <c r="I73" s="226"/>
      <c r="J73" s="226"/>
      <c r="K73" s="226"/>
      <c r="L73" s="226"/>
      <c r="M73" s="226"/>
      <c r="N73" s="227"/>
      <c r="O73" s="171">
        <f t="shared" si="6"/>
        <v>104476</v>
      </c>
    </row>
    <row r="74" spans="1:15">
      <c r="A74" s="172"/>
      <c r="B74" s="172"/>
      <c r="C74" s="228">
        <f t="shared" ref="C74:O74" si="7">SUM(C66:C73)</f>
        <v>768023</v>
      </c>
      <c r="D74" s="228">
        <f t="shared" si="7"/>
        <v>772986</v>
      </c>
      <c r="E74" s="229">
        <f t="shared" si="7"/>
        <v>776299</v>
      </c>
      <c r="F74" s="229">
        <f t="shared" si="7"/>
        <v>777253</v>
      </c>
      <c r="G74" s="229">
        <f t="shared" si="7"/>
        <v>0</v>
      </c>
      <c r="H74" s="229">
        <f t="shared" si="7"/>
        <v>0</v>
      </c>
      <c r="I74" s="229">
        <f t="shared" si="7"/>
        <v>0</v>
      </c>
      <c r="J74" s="229">
        <f t="shared" si="7"/>
        <v>0</v>
      </c>
      <c r="K74" s="229">
        <f t="shared" si="7"/>
        <v>0</v>
      </c>
      <c r="L74" s="229">
        <f t="shared" si="7"/>
        <v>0</v>
      </c>
      <c r="M74" s="229">
        <f t="shared" si="7"/>
        <v>0</v>
      </c>
      <c r="N74" s="229">
        <f t="shared" si="7"/>
        <v>0</v>
      </c>
      <c r="O74" s="171">
        <f t="shared" si="7"/>
        <v>3094561</v>
      </c>
    </row>
    <row r="75" spans="1:15">
      <c r="A75" s="135"/>
      <c r="B75" s="135"/>
      <c r="C75" s="134"/>
      <c r="D75" s="13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1:15" ht="18">
      <c r="A76" s="315" t="s">
        <v>117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</row>
    <row r="77" spans="1:15">
      <c r="A77" s="144"/>
      <c r="B77" s="144"/>
      <c r="C77" s="145"/>
      <c r="D77" s="14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</row>
    <row r="78" spans="1:15" ht="15.75" thickBot="1">
      <c r="A78" s="173" t="s">
        <v>108</v>
      </c>
      <c r="B78" s="173" t="s">
        <v>109</v>
      </c>
      <c r="C78" s="173" t="s">
        <v>53</v>
      </c>
      <c r="D78" s="174" t="s">
        <v>54</v>
      </c>
      <c r="E78" s="174" t="s">
        <v>55</v>
      </c>
      <c r="F78" s="173" t="s">
        <v>56</v>
      </c>
      <c r="G78" s="174" t="s">
        <v>57</v>
      </c>
      <c r="H78" s="174" t="s">
        <v>58</v>
      </c>
      <c r="I78" s="173" t="s">
        <v>59</v>
      </c>
      <c r="J78" s="174" t="s">
        <v>60</v>
      </c>
      <c r="K78" s="174" t="s">
        <v>61</v>
      </c>
      <c r="L78" s="173" t="s">
        <v>62</v>
      </c>
      <c r="M78" s="174" t="s">
        <v>63</v>
      </c>
      <c r="N78" s="174" t="s">
        <v>64</v>
      </c>
      <c r="O78" s="175" t="s">
        <v>65</v>
      </c>
    </row>
    <row r="79" spans="1:15">
      <c r="A79" s="144" t="s">
        <v>68</v>
      </c>
      <c r="B79" s="144" t="s">
        <v>118</v>
      </c>
      <c r="C79" s="150">
        <v>1454</v>
      </c>
      <c r="D79" s="151">
        <v>1600</v>
      </c>
      <c r="E79" s="152">
        <v>1700</v>
      </c>
      <c r="F79" s="153">
        <v>1145</v>
      </c>
      <c r="G79" s="154"/>
      <c r="H79" s="153"/>
      <c r="I79" s="154"/>
      <c r="J79" s="154"/>
      <c r="K79" s="154"/>
      <c r="L79" s="154"/>
      <c r="M79" s="154"/>
      <c r="N79" s="155"/>
      <c r="O79" s="140">
        <f>SUM(C79:E79)</f>
        <v>4754</v>
      </c>
    </row>
    <row r="80" spans="1:15">
      <c r="A80" s="145" t="s">
        <v>71</v>
      </c>
      <c r="B80" s="145" t="s">
        <v>118</v>
      </c>
      <c r="C80" s="156">
        <v>2000</v>
      </c>
      <c r="D80" s="157">
        <v>3000</v>
      </c>
      <c r="E80" s="158">
        <v>3500</v>
      </c>
      <c r="F80" s="158">
        <v>4000</v>
      </c>
      <c r="G80" s="159"/>
      <c r="H80" s="160"/>
      <c r="I80" s="161"/>
      <c r="J80" s="161"/>
      <c r="K80" s="161"/>
      <c r="L80" s="161"/>
      <c r="M80" s="161"/>
      <c r="N80" s="162"/>
      <c r="O80" s="140">
        <f>SUM(C80:E80)</f>
        <v>8500</v>
      </c>
    </row>
    <row r="81" spans="1:15" ht="23.25">
      <c r="A81" s="149" t="s">
        <v>119</v>
      </c>
      <c r="B81" s="144"/>
      <c r="C81" s="156">
        <v>400</v>
      </c>
      <c r="D81" s="157">
        <v>450</v>
      </c>
      <c r="E81" s="156">
        <v>500</v>
      </c>
      <c r="F81" s="157">
        <v>550</v>
      </c>
      <c r="G81" s="159"/>
      <c r="H81" s="163"/>
      <c r="I81" s="161"/>
      <c r="J81" s="161"/>
      <c r="K81" s="161"/>
      <c r="L81" s="161"/>
      <c r="M81" s="161"/>
      <c r="N81" s="162"/>
      <c r="O81" s="140">
        <f t="shared" ref="O81:O82" si="8">SUM(C81:E81)</f>
        <v>1350</v>
      </c>
    </row>
    <row r="82" spans="1:15" ht="24" thickBot="1">
      <c r="A82" s="149" t="s">
        <v>120</v>
      </c>
      <c r="B82" s="144"/>
      <c r="C82" s="164">
        <v>1475</v>
      </c>
      <c r="D82" s="165">
        <v>1120</v>
      </c>
      <c r="E82" s="164">
        <v>765</v>
      </c>
      <c r="F82" s="165">
        <v>410</v>
      </c>
      <c r="G82" s="166"/>
      <c r="H82" s="166"/>
      <c r="I82" s="167"/>
      <c r="J82" s="167"/>
      <c r="K82" s="167"/>
      <c r="L82" s="167"/>
      <c r="M82" s="167"/>
      <c r="N82" s="168"/>
      <c r="O82" s="140">
        <f t="shared" si="8"/>
        <v>3360</v>
      </c>
    </row>
    <row r="83" spans="1:15">
      <c r="A83" s="144"/>
      <c r="B83" s="144"/>
      <c r="C83" s="141">
        <f>C79+C80</f>
        <v>3454</v>
      </c>
      <c r="D83" s="141">
        <f t="shared" ref="D83" si="9">D79+D80</f>
        <v>4600</v>
      </c>
      <c r="E83" s="141">
        <f>E79+E80</f>
        <v>5200</v>
      </c>
      <c r="F83" s="141">
        <f>F79+F80</f>
        <v>5145</v>
      </c>
      <c r="G83" s="142"/>
      <c r="H83" s="142"/>
      <c r="I83" s="142"/>
      <c r="J83" s="142"/>
      <c r="K83" s="142"/>
      <c r="L83" s="142"/>
      <c r="M83" s="142"/>
      <c r="N83" s="142"/>
      <c r="O83" s="143">
        <f>SUM(O79:O82)</f>
        <v>17964</v>
      </c>
    </row>
  </sheetData>
  <mergeCells count="5">
    <mergeCell ref="A63:O63"/>
    <mergeCell ref="A76:O76"/>
    <mergeCell ref="A16:O16"/>
    <mergeCell ref="A29:O29"/>
    <mergeCell ref="A48:O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Web</vt:lpstr>
      <vt:lpstr>Youtube</vt:lpstr>
      <vt:lpstr>Facebook</vt:lpstr>
      <vt:lpstr>Twitter</vt:lpstr>
      <vt:lpstr>Instagram</vt:lpstr>
      <vt:lpstr>Marketing Contenidos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Daniel Enrique Palacio Muñoz</cp:lastModifiedBy>
  <cp:lastPrinted>2016-08-16T16:35:37Z</cp:lastPrinted>
  <dcterms:created xsi:type="dcterms:W3CDTF">2014-05-16T14:58:42Z</dcterms:created>
  <dcterms:modified xsi:type="dcterms:W3CDTF">2017-05-18T21:24:36Z</dcterms:modified>
</cp:coreProperties>
</file>