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IO\Documents\SCHOOL MARKETING DIGITAL\"/>
    </mc:Choice>
  </mc:AlternateContent>
  <bookViews>
    <workbookView xWindow="0" yWindow="0" windowWidth="20490" windowHeight="7650"/>
  </bookViews>
  <sheets>
    <sheet name="BALANCE GENERAL ROI" sheetId="1" r:id="rId1"/>
  </sheets>
  <definedNames>
    <definedName name="_xlnm.Print_Titles" localSheetId="0">'BALANCE GENERAL ROI'!$20:$20</definedName>
  </definedNames>
  <calcPr calcId="162913"/>
</workbook>
</file>

<file path=xl/calcChain.xml><?xml version="1.0" encoding="utf-8"?>
<calcChain xmlns="http://schemas.openxmlformats.org/spreadsheetml/2006/main">
  <c r="F27" i="1" l="1"/>
  <c r="F30" i="1" s="1"/>
  <c r="C39" i="1"/>
  <c r="F13" i="1" s="1"/>
  <c r="C29" i="1"/>
  <c r="F36" i="1" l="1"/>
  <c r="C41" i="1"/>
  <c r="C13" i="1" l="1"/>
  <c r="F12" i="1"/>
  <c r="C12" i="1"/>
</calcChain>
</file>

<file path=xl/sharedStrings.xml><?xml version="1.0" encoding="utf-8"?>
<sst xmlns="http://schemas.openxmlformats.org/spreadsheetml/2006/main" count="41" uniqueCount="40">
  <si>
    <t>  </t>
  </si>
  <si>
    <t xml:space="preserve"> </t>
  </si>
  <si>
    <t>ANALISIS DE ROI</t>
  </si>
  <si>
    <t>por DANIEL PALACIO</t>
  </si>
  <si>
    <t>SITIO WEB</t>
  </si>
  <si>
    <t>Agencia Digital</t>
  </si>
  <si>
    <t>Landing Pages</t>
  </si>
  <si>
    <t>Plataforma</t>
  </si>
  <si>
    <t>Desarrollos adicionales</t>
  </si>
  <si>
    <t>Hosting</t>
  </si>
  <si>
    <t>Total</t>
  </si>
  <si>
    <t>GASTOS CAMPAÑAS DIGITALES</t>
  </si>
  <si>
    <t>SEM adwords</t>
  </si>
  <si>
    <t>Facebook ads</t>
  </si>
  <si>
    <t>Email mkt</t>
  </si>
  <si>
    <t>Marketing Contenidos</t>
  </si>
  <si>
    <t>Landing pages</t>
  </si>
  <si>
    <t>Alianzas</t>
  </si>
  <si>
    <t>Incentivos</t>
  </si>
  <si>
    <t>MARKETING</t>
  </si>
  <si>
    <t>Comisiones sistema de pagos</t>
  </si>
  <si>
    <t>VENTAS TOTALES</t>
  </si>
  <si>
    <t>Ventas Canal Digital</t>
  </si>
  <si>
    <t xml:space="preserve"> Ventas asistidas</t>
  </si>
  <si>
    <t>ventas no digitales del canal</t>
  </si>
  <si>
    <t>Ventas con alianzas</t>
  </si>
  <si>
    <t>ROI</t>
  </si>
  <si>
    <t>Total Inversion</t>
  </si>
  <si>
    <t>TOTAL INVERSION MARKETING</t>
  </si>
  <si>
    <t>TOTAL VENTAS</t>
  </si>
  <si>
    <t xml:space="preserve">TOTAL </t>
  </si>
  <si>
    <t>R00</t>
  </si>
  <si>
    <t>Proyeccion Ventas Mes</t>
  </si>
  <si>
    <t>Objetivo alcanzado</t>
  </si>
  <si>
    <t>Nuevos clientes</t>
  </si>
  <si>
    <t>Leas generados</t>
  </si>
  <si>
    <t>ROA</t>
  </si>
  <si>
    <t>Personas  Alcanzadas</t>
  </si>
  <si>
    <t>Campañas (Inversión Brand)</t>
  </si>
  <si>
    <t>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</si>
</sst>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#,##0.00\ &quot;€&quot;;[Red]\-#,##0.00\ &quot;€&quot;"/>
    <numFmt numFmtId="166" formatCode="#,##0.00\ &quot;€&quot;"/>
    <numFmt numFmtId="167" formatCode="#,##0;[Red]#,##0"/>
  </numFmts>
  <fonts count="16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8"/>
      <name val="Franklin Gothic Medium"/>
      <family val="2"/>
      <scheme val="minor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9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outline/>
      <shadow/>
      <sz val="10"/>
      <name val="Franklin Gothic Medium"/>
      <family val="2"/>
      <scheme val="minor"/>
    </font>
    <font>
      <condense/>
      <extend/>
      <outline/>
      <shadow/>
      <sz val="10"/>
      <name val="Franklin Gothic Medium"/>
      <family val="2"/>
      <scheme val="minor"/>
    </font>
    <font>
      <sz val="10"/>
      <color theme="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 style="dotted">
        <color theme="1"/>
      </top>
      <bottom/>
      <diagonal/>
    </border>
  </borders>
  <cellStyleXfs count="6">
    <xf numFmtId="0" fontId="0" fillId="0" borderId="0">
      <alignment vertical="center"/>
    </xf>
    <xf numFmtId="0" fontId="8" fillId="0" borderId="1" applyNumberFormat="0" applyFill="0" applyProtection="0"/>
    <xf numFmtId="0" fontId="10" fillId="0" borderId="0" applyNumberFormat="0" applyFill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9" fontId="3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2" applyAlignment="1">
      <alignment wrapText="1"/>
    </xf>
    <xf numFmtId="0" fontId="10" fillId="0" borderId="0" xfId="2" applyAlignment="1"/>
    <xf numFmtId="0" fontId="10" fillId="0" borderId="0" xfId="2">
      <alignment vertical="center"/>
    </xf>
    <xf numFmtId="0" fontId="10" fillId="0" borderId="0" xfId="2" applyAlignment="1">
      <alignment horizontal="left" vertical="center" inden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1" xfId="1"/>
    <xf numFmtId="0" fontId="11" fillId="0" borderId="4" xfId="3" applyBorder="1" applyAlignment="1">
      <alignment wrapText="1"/>
    </xf>
    <xf numFmtId="0" fontId="11" fillId="0" borderId="5" xfId="3" applyBorder="1" applyAlignment="1"/>
    <xf numFmtId="0" fontId="12" fillId="0" borderId="5" xfId="4" applyBorder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0" fontId="12" fillId="0" borderId="4" xfId="4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ont="1">
      <alignment vertical="center"/>
    </xf>
    <xf numFmtId="165" fontId="5" fillId="0" borderId="0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166" fontId="1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164" fontId="15" fillId="0" borderId="6" xfId="0" applyNumberFormat="1" applyFont="1" applyBorder="1" applyAlignment="1">
      <alignment horizontal="left" vertical="center" wrapText="1"/>
    </xf>
    <xf numFmtId="9" fontId="9" fillId="0" borderId="2" xfId="5" applyFont="1" applyBorder="1" applyAlignment="1">
      <alignment horizontal="left" vertical="center"/>
    </xf>
    <xf numFmtId="10" fontId="9" fillId="0" borderId="2" xfId="5" applyNumberFormat="1" applyFont="1" applyBorder="1" applyAlignment="1">
      <alignment horizontal="left" vertical="center"/>
    </xf>
    <xf numFmtId="167" fontId="0" fillId="0" borderId="0" xfId="0" applyNumberFormat="1" applyFont="1" applyFill="1" applyBorder="1" applyAlignment="1">
      <alignment horizontal="left" vertical="center" wrapText="1"/>
    </xf>
    <xf numFmtId="167" fontId="15" fillId="0" borderId="0" xfId="0" applyNumberFormat="1" applyFont="1" applyBorder="1" applyAlignment="1">
      <alignment horizontal="left" vertical="center" wrapText="1"/>
    </xf>
    <xf numFmtId="167" fontId="15" fillId="0" borderId="6" xfId="0" applyNumberFormat="1" applyFont="1" applyBorder="1" applyAlignment="1">
      <alignment horizontal="left" vertical="center" wrapText="1"/>
    </xf>
    <xf numFmtId="9" fontId="15" fillId="0" borderId="6" xfId="5" applyFont="1" applyBorder="1" applyAlignment="1">
      <alignment horizontal="left" vertical="center" wrapText="1"/>
    </xf>
    <xf numFmtId="17" fontId="10" fillId="0" borderId="0" xfId="2" applyNumberFormat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6">
    <cellStyle name="Encabezado 1" xfId="1" builtinId="16" customBuiltin="1"/>
    <cellStyle name="Encabezado 4" xfId="4" builtinId="19" customBuiltin="1"/>
    <cellStyle name="Normal" xfId="0" builtinId="0" customBuiltin="1"/>
    <cellStyle name="Porcentaje" xfId="5" builtinId="5"/>
    <cellStyle name="Título 2" xfId="2" builtinId="17" customBuiltin="1"/>
    <cellStyle name="Título 3" xfId="3" builtinId="18" customBuiltin="1"/>
  </cellStyles>
  <dxfs count="21">
    <dxf>
      <numFmt numFmtId="167" formatCode="#,##0;[Red]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2" justifyLastLine="0" shrinkToFit="0" readingOrder="0"/>
    </dxf>
    <dxf>
      <font>
        <b val="0"/>
        <i val="0"/>
        <strike val="0"/>
        <outline/>
        <shadow/>
        <u val="none"/>
        <vertAlign val="baseline"/>
        <sz val="10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font>
        <b val="0"/>
        <i val="0"/>
        <strike val="0"/>
        <outline/>
        <shadow/>
        <u val="none"/>
        <vertAlign val="baseline"/>
        <sz val="10"/>
        <color auto="1"/>
        <name val="Franklin Gothic Medium"/>
        <scheme val="minor"/>
      </font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font>
        <b val="0"/>
        <i val="0"/>
        <strike val="0"/>
        <outline/>
        <shadow/>
        <u val="none"/>
        <vertAlign val="baseline"/>
        <sz val="10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/>
        <i/>
        <strike/>
        <outline/>
        <shadow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20"/>
      <tableStyleElement type="totalRow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GENERAL ROI'!$B$41</c:f>
              <c:strCache>
                <c:ptCount val="1"/>
                <c:pt idx="0">
                  <c:v>TOTAL INVERSION MARKETING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GENERAL ROI'!$C$41</c:f>
              <c:numCache>
                <c:formatCode>_("$"\ * #,##0.00_);_("$"\ * \(#,##0.00\);_("$"\ * "-"??_);_(@_)</c:formatCode>
                <c:ptCount val="1"/>
                <c:pt idx="0">
                  <c:v>24216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6-4A5E-9A67-8384D94AA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48"/>
        <c:axId val="155044320"/>
        <c:axId val="155044880"/>
      </c:barChart>
      <c:catAx>
        <c:axId val="15504432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44880"/>
        <c:crosses val="autoZero"/>
        <c:auto val="1"/>
        <c:lblAlgn val="ctr"/>
        <c:lblOffset val="100"/>
        <c:noMultiLvlLbl val="0"/>
      </c:catAx>
      <c:valAx>
        <c:axId val="155044880"/>
        <c:scaling>
          <c:orientation val="minMax"/>
        </c:scaling>
        <c:delete val="0"/>
        <c:axPos val="b"/>
        <c:numFmt formatCode="#,&quot; 000&quot;;#,&quot; 000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4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GENERAL ROI'!$E$36</c:f>
              <c:strCache>
                <c:ptCount val="1"/>
                <c:pt idx="0">
                  <c:v>TOTAL VENTAS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GENERAL ROI'!$F$36</c:f>
              <c:numCache>
                <c:formatCode>_("$"\ * #,##0.00_);_("$"\ * \(#,##0.00\);_("$"\ * "-"??_);_(@_)</c:formatCode>
                <c:ptCount val="1"/>
                <c:pt idx="0">
                  <c:v>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4-4899-915B-99C488629D37}"/>
            </c:ext>
          </c:extLst>
        </c:ser>
        <c:ser>
          <c:idx val="1"/>
          <c:order val="1"/>
          <c:tx>
            <c:strRef>
              <c:f>'BALANCE GENERAL ROI'!$B$41</c:f>
              <c:strCache>
                <c:ptCount val="1"/>
                <c:pt idx="0">
                  <c:v>TOTAL INVERSION MARKETING</c:v>
                </c:pt>
              </c:strCache>
            </c:strRef>
          </c:tx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GENERAL ROI'!$C$41</c:f>
              <c:numCache>
                <c:formatCode>_("$"\ * #,##0.00_);_("$"\ * \(#,##0.00\);_("$"\ * "-"??_);_(@_)</c:formatCode>
                <c:ptCount val="1"/>
                <c:pt idx="0">
                  <c:v>24216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4-4899-915B-99C488629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5665520"/>
        <c:axId val="175666080"/>
      </c:barChart>
      <c:catAx>
        <c:axId val="17566552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6080"/>
        <c:crosses val="autoZero"/>
        <c:auto val="1"/>
        <c:lblAlgn val="ctr"/>
        <c:lblOffset val="100"/>
        <c:noMultiLvlLbl val="0"/>
      </c:catAx>
      <c:valAx>
        <c:axId val="175666080"/>
        <c:scaling>
          <c:orientation val="minMax"/>
        </c:scaling>
        <c:delete val="0"/>
        <c:axPos val="b"/>
        <c:numFmt formatCode="#,&quot; 000&quot;;#,&quot; 000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14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3" name="Activos totales" descr="Gráfico de barras que muestra el pasivo actual." title="Gráfico de activos tot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1895475</xdr:colOff>
      <xdr:row>18</xdr:row>
      <xdr:rowOff>0</xdr:rowOff>
    </xdr:to>
    <xdr:graphicFrame macro="">
      <xdr:nvGraphicFramePr>
        <xdr:cNvPr id="4" name="Pasivos totales" descr="Gráfico de barras que muestra el valor del pasivo actual." title="Gráfico de pasivos tot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1420530</xdr:colOff>
      <xdr:row>0</xdr:row>
      <xdr:rowOff>0</xdr:rowOff>
    </xdr:from>
    <xdr:to>
      <xdr:col>4</xdr:col>
      <xdr:colOff>2307167</xdr:colOff>
      <xdr:row>8</xdr:row>
      <xdr:rowOff>173409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30" y="0"/>
          <a:ext cx="3035054" cy="20784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ActivosActuales" displayName="tblActivosActuales" ref="B22:C29" totalsRowCount="1" headerRowDxfId="18" dataDxfId="17" totalsRowDxfId="16">
  <autoFilter ref="B22:C28">
    <filterColumn colId="0" hiddenButton="1"/>
    <filterColumn colId="1" hiddenButton="1"/>
  </autoFilter>
  <tableColumns count="2">
    <tableColumn id="1" name="SITIO WEB" totalsRowLabel="Total" dataDxfId="15" totalsRowDxfId="14"/>
    <tableColumn id="2" name="  " totalsRowFunction="sum" dataDxfId="13" totalsRowDxfId="12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Activos actuales" altTextSummary="Valores de las inversiones y activos actuales."/>
    </ext>
  </extLst>
</table>
</file>

<file path=xl/tables/table2.xml><?xml version="1.0" encoding="utf-8"?>
<table xmlns="http://schemas.openxmlformats.org/spreadsheetml/2006/main" id="2" name="tblOtrosActivos" displayName="tblOtrosActivos" ref="B31:C39" totalsRowCount="1" headerRowDxfId="11" dataDxfId="10" totalsRowDxfId="9">
  <autoFilter ref="B31:C38">
    <filterColumn colId="0" hiddenButton="1"/>
    <filterColumn colId="1" hiddenButton="1"/>
  </autoFilter>
  <tableColumns count="2">
    <tableColumn id="1" name="Campañas (Inversión Brand)" totalsRowLabel="Total Inversion" dataDxfId="8" totalsRowDxfId="7"/>
    <tableColumn id="2" name=" " totalsRowFunction="sum" dataDxfId="6" totalsRowDxfId="5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ros activos" altTextSummary="Valores de otras inversiones y activos."/>
    </ext>
  </extLst>
</table>
</file>

<file path=xl/tables/table3.xml><?xml version="1.0" encoding="utf-8"?>
<table xmlns="http://schemas.openxmlformats.org/spreadsheetml/2006/main" id="3" name="tblPasivoactual" displayName="tblPasivoactual" ref="E22:F27" totalsRowCount="1" headerRowDxfId="4" dataDxfId="3" totalsRowDxfId="2">
  <autoFilter ref="E22:F26">
    <filterColumn colId="0" hiddenButton="1"/>
    <filterColumn colId="1" hiddenButton="1"/>
  </autoFilter>
  <tableColumns count="2">
    <tableColumn id="1" name="MARKETING" totalsRowLabel="TOTAL " dataDxfId="1"/>
    <tableColumn id="2" name="  " totalsRowFunction="sum" dataDxfId="0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Pasivo actual" altTextSummary="Valores de las deudas y del pasivo actuales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7:F42"/>
  <sheetViews>
    <sheetView showGridLines="0" tabSelected="1" zoomScale="90" zoomScaleNormal="90" workbookViewId="0">
      <selection activeCell="E7" sqref="E7"/>
    </sheetView>
  </sheetViews>
  <sheetFormatPr baseColWidth="10" defaultColWidth="9" defaultRowHeight="21" customHeight="1" x14ac:dyDescent="0.25"/>
  <cols>
    <col min="1" max="1" width="1.5" style="1" customWidth="1"/>
    <col min="2" max="2" width="47.625" style="1" customWidth="1"/>
    <col min="3" max="3" width="25" style="1" customWidth="1"/>
    <col min="4" max="4" width="3.25" style="4" customWidth="1"/>
    <col min="5" max="5" width="60.375" style="1" bestFit="1" customWidth="1"/>
    <col min="6" max="6" width="37" style="1" customWidth="1"/>
    <col min="7" max="16384" width="9" style="1"/>
  </cols>
  <sheetData>
    <row r="7" spans="1:6" ht="12.75" customHeight="1" x14ac:dyDescent="0.25">
      <c r="A7" s="29"/>
      <c r="D7" s="1"/>
    </row>
    <row r="8" spans="1:6" ht="12.75" customHeight="1" x14ac:dyDescent="0.25">
      <c r="A8" s="29"/>
      <c r="D8" s="1"/>
    </row>
    <row r="9" spans="1:6" ht="64.5" thickBot="1" x14ac:dyDescent="1.1000000000000001">
      <c r="A9"/>
      <c r="B9" s="21" t="s">
        <v>2</v>
      </c>
      <c r="C9" s="21"/>
      <c r="D9" s="21"/>
      <c r="E9" s="21"/>
      <c r="F9" s="21"/>
    </row>
    <row r="10" spans="1:6" ht="21" customHeight="1" thickTop="1" x14ac:dyDescent="0.25">
      <c r="A10"/>
      <c r="B10" s="18" t="s">
        <v>3</v>
      </c>
      <c r="C10" s="17"/>
      <c r="D10" s="17"/>
      <c r="E10" s="17"/>
      <c r="F10" s="43">
        <v>42675</v>
      </c>
    </row>
    <row r="11" spans="1:6" ht="21" customHeight="1" thickBot="1" x14ac:dyDescent="0.35">
      <c r="B11" s="2"/>
      <c r="C11" s="3"/>
      <c r="E11" s="2"/>
      <c r="F11" s="5"/>
    </row>
    <row r="12" spans="1:6" s="7" customFormat="1" ht="30.75" thickBot="1" x14ac:dyDescent="0.3">
      <c r="B12" s="19" t="s">
        <v>26</v>
      </c>
      <c r="C12" s="38">
        <f>(C41/F27)/100</f>
        <v>9.5639810426540281E-2</v>
      </c>
      <c r="D12" s="6"/>
      <c r="E12" s="19" t="s">
        <v>36</v>
      </c>
      <c r="F12" s="37">
        <f>(C41/F32)/100</f>
        <v>0.36858447488584473</v>
      </c>
    </row>
    <row r="13" spans="1:6" s="7" customFormat="1" ht="30.75" thickBot="1" x14ac:dyDescent="0.3">
      <c r="B13" s="20" t="s">
        <v>31</v>
      </c>
      <c r="C13" s="38">
        <f>(C41/F29)/100</f>
        <v>8.3503448275862077E-2</v>
      </c>
      <c r="D13" s="6"/>
      <c r="E13" s="20" t="s">
        <v>39</v>
      </c>
      <c r="F13" s="37">
        <f>(F33/C39)/100</f>
        <v>8.8391608391608381E-2</v>
      </c>
    </row>
    <row r="14" spans="1:6" ht="21" customHeight="1" x14ac:dyDescent="0.25">
      <c r="B14" s="8"/>
      <c r="C14" s="9"/>
      <c r="D14" s="10"/>
      <c r="E14" s="8"/>
      <c r="F14" s="10"/>
    </row>
    <row r="15" spans="1:6" ht="21" customHeight="1" x14ac:dyDescent="0.25">
      <c r="B15" s="8"/>
      <c r="C15" s="9"/>
      <c r="D15" s="10"/>
      <c r="E15" s="8"/>
      <c r="F15" s="10"/>
    </row>
    <row r="16" spans="1:6" ht="21" customHeight="1" x14ac:dyDescent="0.25">
      <c r="B16" s="8"/>
      <c r="C16" s="9"/>
      <c r="D16" s="10"/>
      <c r="E16" s="8"/>
      <c r="F16" s="10"/>
    </row>
    <row r="17" spans="2:6" ht="21" customHeight="1" x14ac:dyDescent="0.25">
      <c r="B17" s="8"/>
      <c r="C17" s="9"/>
      <c r="D17" s="10"/>
      <c r="E17" s="8"/>
      <c r="F17" s="10"/>
    </row>
    <row r="18" spans="2:6" ht="21" customHeight="1" x14ac:dyDescent="0.25">
      <c r="B18" s="8"/>
      <c r="C18" s="9"/>
      <c r="D18" s="10"/>
      <c r="E18" s="8"/>
      <c r="F18" s="10"/>
    </row>
    <row r="19" spans="2:6" ht="21" customHeight="1" x14ac:dyDescent="0.25">
      <c r="B19" s="8"/>
      <c r="C19" s="9"/>
      <c r="D19" s="10"/>
      <c r="E19" s="8"/>
      <c r="F19" s="10"/>
    </row>
    <row r="20" spans="2:6" s="12" customFormat="1" ht="27.75" thickBot="1" x14ac:dyDescent="0.5">
      <c r="B20" s="22" t="s">
        <v>11</v>
      </c>
      <c r="C20" s="22"/>
      <c r="D20" s="11"/>
      <c r="E20" s="23" t="s">
        <v>21</v>
      </c>
      <c r="F20" s="23"/>
    </row>
    <row r="21" spans="2:6" s="12" customFormat="1" ht="21" customHeight="1" thickTop="1" x14ac:dyDescent="0.3">
      <c r="B21" s="15"/>
      <c r="C21" s="15"/>
      <c r="D21" s="11"/>
      <c r="E21" s="16"/>
      <c r="F21" s="16"/>
    </row>
    <row r="22" spans="2:6" ht="21" customHeight="1" x14ac:dyDescent="0.25">
      <c r="B22" s="27" t="s">
        <v>4</v>
      </c>
      <c r="C22" s="30" t="s">
        <v>0</v>
      </c>
      <c r="D22" s="13"/>
      <c r="E22" s="27" t="s">
        <v>19</v>
      </c>
      <c r="F22" s="31" t="s">
        <v>0</v>
      </c>
    </row>
    <row r="23" spans="2:6" ht="21" customHeight="1" x14ac:dyDescent="0.25">
      <c r="B23" s="25" t="s">
        <v>5</v>
      </c>
      <c r="C23" s="35">
        <v>1373</v>
      </c>
      <c r="D23" s="10"/>
      <c r="E23" s="25" t="s">
        <v>22</v>
      </c>
      <c r="F23" s="39">
        <v>800</v>
      </c>
    </row>
    <row r="24" spans="2:6" ht="21" customHeight="1" x14ac:dyDescent="0.25">
      <c r="B24" s="25" t="s">
        <v>6</v>
      </c>
      <c r="C24" s="35">
        <v>1517</v>
      </c>
      <c r="D24" s="10"/>
      <c r="E24" s="25" t="s">
        <v>23</v>
      </c>
      <c r="F24" s="39">
        <v>1205</v>
      </c>
    </row>
    <row r="25" spans="2:6" ht="21" customHeight="1" x14ac:dyDescent="0.25">
      <c r="B25" s="25" t="s">
        <v>7</v>
      </c>
      <c r="C25" s="35">
        <v>1918</v>
      </c>
      <c r="D25" s="10"/>
      <c r="E25" s="25" t="s">
        <v>24</v>
      </c>
      <c r="F25" s="39">
        <v>327</v>
      </c>
    </row>
    <row r="26" spans="2:6" ht="21" customHeight="1" x14ac:dyDescent="0.25">
      <c r="B26" s="25" t="s">
        <v>20</v>
      </c>
      <c r="C26" s="35">
        <v>743</v>
      </c>
      <c r="D26" s="10"/>
      <c r="E26" s="25" t="s">
        <v>25</v>
      </c>
      <c r="F26" s="39">
        <v>200</v>
      </c>
    </row>
    <row r="27" spans="2:6" ht="21" customHeight="1" x14ac:dyDescent="0.25">
      <c r="B27" s="25" t="s">
        <v>8</v>
      </c>
      <c r="C27" s="35">
        <v>445</v>
      </c>
      <c r="D27" s="10"/>
      <c r="E27" s="32" t="s">
        <v>30</v>
      </c>
      <c r="F27" s="39">
        <f>SUBTOTAL(109,tblPasivoactual[  ])</f>
        <v>2532</v>
      </c>
    </row>
    <row r="28" spans="2:6" s="7" customFormat="1" ht="21" customHeight="1" x14ac:dyDescent="0.25">
      <c r="B28" s="25" t="s">
        <v>9</v>
      </c>
      <c r="C28" s="35">
        <v>345</v>
      </c>
      <c r="D28" s="13"/>
      <c r="E28" s="45"/>
      <c r="F28" s="45"/>
    </row>
    <row r="29" spans="2:6" s="7" customFormat="1" ht="21" customHeight="1" x14ac:dyDescent="0.25">
      <c r="B29" s="32" t="s">
        <v>10</v>
      </c>
      <c r="C29" s="35">
        <f>SUBTOTAL(109,tblActivosActuales[  ])</f>
        <v>6341</v>
      </c>
      <c r="D29" s="13"/>
      <c r="E29" s="28" t="s">
        <v>32</v>
      </c>
      <c r="F29" s="41">
        <v>2900</v>
      </c>
    </row>
    <row r="30" spans="2:6" ht="21" customHeight="1" x14ac:dyDescent="0.25">
      <c r="B30" s="44"/>
      <c r="C30" s="44"/>
      <c r="D30" s="10"/>
      <c r="E30" s="28" t="s">
        <v>33</v>
      </c>
      <c r="F30" s="42">
        <f>(F27)/F29</f>
        <v>0.87310344827586206</v>
      </c>
    </row>
    <row r="31" spans="2:6" ht="21" customHeight="1" x14ac:dyDescent="0.25">
      <c r="B31" s="27" t="s">
        <v>38</v>
      </c>
      <c r="C31" s="31" t="s">
        <v>1</v>
      </c>
      <c r="D31" s="13"/>
      <c r="E31" s="28" t="s">
        <v>34</v>
      </c>
      <c r="F31" s="40">
        <v>300</v>
      </c>
    </row>
    <row r="32" spans="2:6" ht="21" customHeight="1" x14ac:dyDescent="0.25">
      <c r="B32" s="25" t="s">
        <v>12</v>
      </c>
      <c r="C32" s="35">
        <v>10963</v>
      </c>
      <c r="D32" s="10"/>
      <c r="E32" s="28" t="s">
        <v>35</v>
      </c>
      <c r="F32" s="40">
        <v>657</v>
      </c>
    </row>
    <row r="33" spans="2:6" ht="21" customHeight="1" x14ac:dyDescent="0.25">
      <c r="B33" s="25" t="s">
        <v>13</v>
      </c>
      <c r="C33" s="35">
        <v>-3098</v>
      </c>
      <c r="D33" s="10"/>
      <c r="E33" s="28" t="s">
        <v>37</v>
      </c>
      <c r="F33" s="40">
        <v>158000</v>
      </c>
    </row>
    <row r="34" spans="2:6" ht="21" customHeight="1" x14ac:dyDescent="0.25">
      <c r="B34" s="25" t="s">
        <v>14</v>
      </c>
      <c r="C34" s="35">
        <v>6495</v>
      </c>
      <c r="D34" s="10"/>
      <c r="E34" s="33"/>
      <c r="F34" s="34"/>
    </row>
    <row r="35" spans="2:6" ht="21" customHeight="1" x14ac:dyDescent="0.25">
      <c r="B35" s="25" t="s">
        <v>15</v>
      </c>
      <c r="C35" s="35">
        <v>472</v>
      </c>
      <c r="D35" s="10"/>
      <c r="E35" s="44"/>
      <c r="F35" s="44"/>
    </row>
    <row r="36" spans="2:6" ht="21" customHeight="1" thickBot="1" x14ac:dyDescent="0.3">
      <c r="B36" s="25" t="s">
        <v>16</v>
      </c>
      <c r="C36" s="35">
        <v>1972</v>
      </c>
      <c r="D36" s="10"/>
      <c r="E36" s="24" t="s">
        <v>29</v>
      </c>
      <c r="F36" s="36">
        <f>tblPasivoactual[#Totals]</f>
        <v>2532</v>
      </c>
    </row>
    <row r="37" spans="2:6" ht="21" customHeight="1" thickTop="1" x14ac:dyDescent="0.25">
      <c r="B37" s="25" t="s">
        <v>17</v>
      </c>
      <c r="C37" s="35">
        <v>437</v>
      </c>
      <c r="D37" s="1"/>
    </row>
    <row r="38" spans="2:6" s="7" customFormat="1" ht="21" customHeight="1" x14ac:dyDescent="0.25">
      <c r="B38" s="25" t="s">
        <v>18</v>
      </c>
      <c r="C38" s="35">
        <v>634</v>
      </c>
    </row>
    <row r="39" spans="2:6" s="7" customFormat="1" ht="21" customHeight="1" x14ac:dyDescent="0.25">
      <c r="B39" s="33" t="s">
        <v>27</v>
      </c>
      <c r="C39" s="35">
        <f>SUBTOTAL(109,tblOtrosActivos[[ ]])</f>
        <v>17875</v>
      </c>
    </row>
    <row r="40" spans="2:6" s="14" customFormat="1" ht="21" customHeight="1" x14ac:dyDescent="0.25">
      <c r="B40" s="44"/>
      <c r="C40" s="44"/>
    </row>
    <row r="41" spans="2:6" ht="21" customHeight="1" thickBot="1" x14ac:dyDescent="0.3">
      <c r="B41" s="26" t="s">
        <v>28</v>
      </c>
      <c r="C41" s="36">
        <f>tblActivosActuales[#Totals]+tblOtrosActivos[#Totals]</f>
        <v>24216</v>
      </c>
      <c r="D41" s="1"/>
    </row>
    <row r="42" spans="2:6" ht="21" customHeight="1" thickTop="1" x14ac:dyDescent="0.25"/>
  </sheetData>
  <mergeCells count="4">
    <mergeCell ref="B40:C40"/>
    <mergeCell ref="B30:C30"/>
    <mergeCell ref="E28:F28"/>
    <mergeCell ref="E35:F35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Page &amp;P of &amp;N</oddFooter>
  </headerFooter>
  <drawing r:id="rId2"/>
  <picture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ROI</vt:lpstr>
      <vt:lpstr>'BALANCE GENERAL ROI'!Títulos_a_imprimir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VAIO</cp:lastModifiedBy>
  <dcterms:created xsi:type="dcterms:W3CDTF">2016-09-30T12:40:48Z</dcterms:created>
  <dcterms:modified xsi:type="dcterms:W3CDTF">2019-02-14T13:26:56Z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